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'стр.1'!$A$1:$DC$57</definedName>
    <definedName name="_xlnm.Print_Area" localSheetId="1">'стр.2'!$A$1:$DD$107</definedName>
    <definedName name="_xlnm.Print_Area" localSheetId="2">'стр.3'!$A$1:$DD$45</definedName>
  </definedNames>
  <calcPr fullCalcOnLoad="1"/>
</workbook>
</file>

<file path=xl/sharedStrings.xml><?xml version="1.0" encoding="utf-8"?>
<sst xmlns="http://schemas.openxmlformats.org/spreadsheetml/2006/main" count="439" uniqueCount="251">
  <si>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</si>
  <si>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</si>
  <si>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</si>
  <si>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</si>
  <si>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</si>
  <si>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</si>
  <si>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</si>
  <si>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</si>
  <si>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</si>
  <si>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</si>
  <si>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</si>
  <si>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</si>
  <si>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</si>
  <si>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</si>
  <si>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</si>
  <si>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</si>
  <si>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</si>
  <si>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</si>
  <si>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</si>
  <si>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</si>
  <si>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</si>
  <si>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</si>
  <si>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</si>
  <si>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</si>
  <si>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</si>
  <si>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</si>
  <si>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</si>
  <si>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</si>
  <si>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</si>
  <si>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</si>
  <si>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</si>
  <si>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</si>
  <si>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</si>
  <si>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</si>
  <si>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</si>
  <si>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</si>
  <si>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</si>
  <si>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</si>
  <si>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</si>
  <si>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</si>
  <si>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</si>
  <si>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</si>
  <si>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</si>
  <si>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</si>
  <si>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</si>
  <si>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</si>
  <si>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</si>
  <si>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</si>
  <si>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</si>
  <si>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</si>
  <si>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</si>
  <si>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</si>
  <si>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</si>
  <si>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</si>
  <si>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</si>
  <si>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</si>
  <si>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</si>
  <si>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</si>
  <si>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</si>
  <si>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04229107</t>
  </si>
  <si>
    <t>951</t>
  </si>
  <si>
    <t>18210102022010000110</t>
  </si>
  <si>
    <t>18210604012020000110</t>
  </si>
  <si>
    <t>Лысогорское сельское поселение</t>
  </si>
  <si>
    <t>Бюджет Лысогорского сельского поселения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</si>
  <si>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</si>
  <si>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</si>
  <si>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</si>
  <si>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</si>
  <si>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</si>
  <si>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</si>
  <si>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</si>
  <si>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</si>
  <si>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</si>
  <si>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</si>
  <si>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</si>
  <si>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</si>
  <si>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</si>
  <si>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</si>
  <si>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951 0104 0020400 997 263</t>
  </si>
  <si>
    <t>951 0104 0020400 997 290</t>
  </si>
  <si>
    <t>951 0113 0920305 013 226</t>
  </si>
  <si>
    <t>951 0203 0013600 997 310</t>
  </si>
  <si>
    <t>951 0203 0013600 997 340</t>
  </si>
  <si>
    <t>951 0309 7950100 976 310</t>
  </si>
  <si>
    <t>951 0309 7950100 977 226</t>
  </si>
  <si>
    <t>951 0503 7950300974 310</t>
  </si>
  <si>
    <t>951 0503 7950300 975 225</t>
  </si>
  <si>
    <t>951 0309 7950100 977 310</t>
  </si>
  <si>
    <t>951 0102 0000000 000 000</t>
  </si>
  <si>
    <t>951 0104 0000000 000 000</t>
  </si>
  <si>
    <t>951 0113 0000000 000 000</t>
  </si>
  <si>
    <t>951 0203 0000000 000 000</t>
  </si>
  <si>
    <t>951 0309 0000000 000 000</t>
  </si>
  <si>
    <t>951 0401 0000000 000 000</t>
  </si>
  <si>
    <t>951 0502 0000000 000 000</t>
  </si>
  <si>
    <t>951 0503 0000000 000 000</t>
  </si>
  <si>
    <t>951 0801 0000000 000 000</t>
  </si>
  <si>
    <t>951 1001 0000000 000 000</t>
  </si>
  <si>
    <t>951 1105 0000000 000 000</t>
  </si>
  <si>
    <t>951 1403 0000000 000 000</t>
  </si>
  <si>
    <t>-</t>
  </si>
  <si>
    <t>Пешкевич Г.А.</t>
  </si>
  <si>
    <t>Оплата труда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</si>
  <si>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</si>
  <si>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</si>
  <si>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</si>
  <si>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</si>
  <si>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</si>
  <si>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Социальные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</si>
  <si>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</si>
  <si>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</si>
  <si>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</si>
  <si>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</si>
  <si>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Начисление на заработную плату</t>
  </si>
  <si>
    <t>951 0104 0020400 121 212</t>
  </si>
  <si>
    <t>951 0409 0000000 000 000</t>
  </si>
  <si>
    <t>Безвозмездные перечисления государственным и муниципальным образованиям</t>
  </si>
  <si>
    <t>182 101 02010 01 1000 110</t>
  </si>
  <si>
    <t>182 105 01011 01 1000 110</t>
  </si>
  <si>
    <t>951 202 01001 10 0000 151</t>
  </si>
  <si>
    <t>951 202 03015 10 0000 151</t>
  </si>
  <si>
    <t>951 202 03024 10 0000 151</t>
  </si>
  <si>
    <t>951 202 04999 10 0000 151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</si>
  <si>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</si>
  <si>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</si>
  <si>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января</t>
  </si>
  <si>
    <t>182 101 02020 01 1000 110</t>
  </si>
  <si>
    <t>902 113 02995 10 0000 130</t>
  </si>
  <si>
    <t>Бошкова Н.В.</t>
  </si>
  <si>
    <t>902 114 06025 10 0000 430</t>
  </si>
  <si>
    <t>Налог на доходы физических лиц с доходов полученых от осуществления деятельности физическими лицами,зарегистрироваными в качестве индивидуальных предпринемателей,нотриусов,занимающихся частной практикой адвокатов,учредивших адвокатские кабинеты и других лиц занимающихся частной практикой в соответствии со ст 227 Налогового кодекса РФ</t>
  </si>
  <si>
    <t>Доходы от сдачи варенду имущества ,находящегося в оперативном управлении органов управления поселений и созданных ими учреждений( за исключением имущества муниципальных бюджетных и автономных учреждений)</t>
  </si>
  <si>
    <t>30</t>
  </si>
  <si>
    <t>60627410</t>
  </si>
  <si>
    <t>Минимальный налог, зачисляемый в бюджеты субъектов Российской Федерации</t>
  </si>
  <si>
    <t>15</t>
  </si>
  <si>
    <t>30.01.2015</t>
  </si>
  <si>
    <t>182 101 02020 01 2000 110</t>
  </si>
  <si>
    <t>182 101 02020 01 3000 110</t>
  </si>
  <si>
    <t>182 101 02030 01 2000 110</t>
  </si>
  <si>
    <t>182 105 01011 01 2000 110</t>
  </si>
  <si>
    <t>182 105 01011 01 3000 110</t>
  </si>
  <si>
    <t>182 105 01012 01 2000 110</t>
  </si>
  <si>
    <t>182 105 01210 11000 110</t>
  </si>
  <si>
    <t>182 105 010210 13000 110</t>
  </si>
  <si>
    <t>182 105 01050 01 1000 110</t>
  </si>
  <si>
    <t>182 105 01050 01 2000 110</t>
  </si>
  <si>
    <t>182 105 03010 011000 110</t>
  </si>
  <si>
    <t>182 105 03010 012000 110</t>
  </si>
  <si>
    <t>182 105 03010 013000 110</t>
  </si>
  <si>
    <t>182 106 06030 10 1000 110</t>
  </si>
  <si>
    <t>182 106 06030 10 2000 110</t>
  </si>
  <si>
    <t>182 106 06013 10 1000 110</t>
  </si>
  <si>
    <t>182 106 06023 10 2000 110</t>
  </si>
  <si>
    <t>182 106 06013 10 2000 110</t>
  </si>
  <si>
    <t>182 106 06013 10 3000 110</t>
  </si>
  <si>
    <t>182 106 06023 10 1000 110</t>
  </si>
  <si>
    <t>951 108 04020 011000 110</t>
  </si>
  <si>
    <t>815 111 05013 10 000 120</t>
  </si>
  <si>
    <t>951 111 05035 10 0000 120</t>
  </si>
  <si>
    <t>Доходы от сдачи варенду имущества , составляющего казну поселений(за исключением земельных участков)</t>
  </si>
  <si>
    <t>951 111 05075 10 0000 120</t>
  </si>
  <si>
    <t>Прочие доходы от компенсации затрат бюджета поселений</t>
  </si>
  <si>
    <t>951 113 02995 10 0000 130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</si>
  <si>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</si>
  <si>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взыскания(штрафы) за нарушение законодательства РФ о размещении заказов на поставки товаров, выполнение работ, оказние услуг</t>
  </si>
  <si>
    <t>161 116 33050 10 0000 140</t>
  </si>
  <si>
    <t>Денежные взыскания(штрафы) за нарушение законодательства РФ за несоблюдение муниципальных правовых актов, зачисляемые в бюджеты поселений</t>
  </si>
  <si>
    <t>802 116 51040 02 0000 140</t>
  </si>
  <si>
    <t>Субвенции местным бюджетам  на выполнение передаваемых полномочий субъектов Российской Федерации</t>
  </si>
  <si>
    <t>Прочие безвозмездные поступления в бюджеты поселений</t>
  </si>
  <si>
    <t>951 207 05030 10 0000 180</t>
  </si>
  <si>
    <t>Доходы бюджетов поселений от возврата бюджетными учреждениями остатков субсидий прошлых лет</t>
  </si>
  <si>
    <t>951 121 80501 01 0000 180</t>
  </si>
  <si>
    <t>951 0102 8220103 121 211</t>
  </si>
  <si>
    <t>951 0102 8220103 121 212</t>
  </si>
  <si>
    <t>951 0102 8220103121 213</t>
  </si>
  <si>
    <t>951 0104 8220103 121 211</t>
  </si>
  <si>
    <t>951 0104 8220103 121 213</t>
  </si>
  <si>
    <t>951 0104 8220103 122 212</t>
  </si>
  <si>
    <t>951 0104 8220104 244 221</t>
  </si>
  <si>
    <t>951 0104 8220104 244 225</t>
  </si>
  <si>
    <t xml:space="preserve">951 0104 8220104 244 310 </t>
  </si>
  <si>
    <t>951 0104 8220104 244 340</t>
  </si>
  <si>
    <t xml:space="preserve">951 0104 8220104 244 223 </t>
  </si>
  <si>
    <t xml:space="preserve">951 0104 8210102 244 226 </t>
  </si>
  <si>
    <t xml:space="preserve">951 0104 8220104 244 226 </t>
  </si>
  <si>
    <t>951 0104 8228888 851 290</t>
  </si>
  <si>
    <t>951 0104 8228888 852 290</t>
  </si>
  <si>
    <t>951 0104 9997239 244 340</t>
  </si>
  <si>
    <t>951 0113 7120202 244 290</t>
  </si>
  <si>
    <t>951 0113 7410214 244 340</t>
  </si>
  <si>
    <t>951 0113 7910229 242 221</t>
  </si>
  <si>
    <t>951 0113 7910229 242 225</t>
  </si>
  <si>
    <t>951 0113 7910229 242 226</t>
  </si>
  <si>
    <t>951 0113 7910229 244 340</t>
  </si>
  <si>
    <t>951 0113 7910229 244 310</t>
  </si>
  <si>
    <t>951 0113 7910230 242 226</t>
  </si>
  <si>
    <t>951 0113 9990106 244 226</t>
  </si>
  <si>
    <t>951 0113 9998888 244290</t>
  </si>
  <si>
    <t>Пособия по социальной помощи населению</t>
  </si>
  <si>
    <t>951 0113 9998888 360 262</t>
  </si>
  <si>
    <t>951 0113 9998888 852 290</t>
  </si>
  <si>
    <t>951 0203 9995118 121 211</t>
  </si>
  <si>
    <t xml:space="preserve">951 0203 9995118 121 213 </t>
  </si>
  <si>
    <t>951 0309 7510216 244 225</t>
  </si>
  <si>
    <t>951 0309 7510218 244 226</t>
  </si>
  <si>
    <t>951 0309 7510221 244 225</t>
  </si>
  <si>
    <t>951 0309 7520223 244 226</t>
  </si>
  <si>
    <t>951 0309 7520224 244 226</t>
  </si>
  <si>
    <t>951 0309 7530266 244 340</t>
  </si>
  <si>
    <t>951 0401 7310212 244 226</t>
  </si>
  <si>
    <t>951 0401 7310213 244 226</t>
  </si>
  <si>
    <t>951 0409 8010232 244 225</t>
  </si>
  <si>
    <t>951 0409 8010240 244 225</t>
  </si>
  <si>
    <t>951 0502 0727366 810 241</t>
  </si>
  <si>
    <t>951 0502 7210205 244 225</t>
  </si>
  <si>
    <t>951 0502 7210205 244 226</t>
  </si>
  <si>
    <t>951 0502 7210205 244 310</t>
  </si>
  <si>
    <t>951 0502 7210206 244 225</t>
  </si>
  <si>
    <t>951 0502 7210242 810 241</t>
  </si>
  <si>
    <t>951 0502 9919010 244 310</t>
  </si>
  <si>
    <t>951 0502 9990241 810 241</t>
  </si>
  <si>
    <t>951 0502 9997107 244 226</t>
  </si>
  <si>
    <t>951 0503 7220207 244 225</t>
  </si>
  <si>
    <t>951 0503 7220207 244 340</t>
  </si>
  <si>
    <t>951 0503 7220207 244 310</t>
  </si>
  <si>
    <t>951 0503 7220209 244 223</t>
  </si>
  <si>
    <t>951 0503 7220209 244 225</t>
  </si>
  <si>
    <t>951 0503 7220210 244 225</t>
  </si>
  <si>
    <t>951 0503 8110236 244 225</t>
  </si>
  <si>
    <t>951 0602 0000000 000 000</t>
  </si>
  <si>
    <t>951 0602 7710227 244 226</t>
  </si>
  <si>
    <t>Перечисления другим бюджетам бюджетной системы РФ</t>
  </si>
  <si>
    <t>951 0801 1117385 540 251</t>
  </si>
  <si>
    <t>951 0801 1117385 611 241</t>
  </si>
  <si>
    <t>951 0801 7610101 611 241</t>
  </si>
  <si>
    <t>951 0801 9919010 244 310</t>
  </si>
  <si>
    <t>951 0801 7610243  611 241</t>
  </si>
  <si>
    <t>951 0801 9990302 540 251</t>
  </si>
  <si>
    <t>951 0801 9998888 244 226</t>
  </si>
  <si>
    <t>951 1001 9990109 312 263</t>
  </si>
  <si>
    <t>951 1105 7810228 244 290</t>
  </si>
  <si>
    <t>951 1403 9990301 540 251</t>
  </si>
  <si>
    <t>951 0103 0000000 000 000</t>
  </si>
  <si>
    <t>951 0103 9990011 121 211</t>
  </si>
  <si>
    <t xml:space="preserve">951 0103 9990011 121 213 </t>
  </si>
  <si>
    <t>952 0103 9990019 244 340</t>
  </si>
  <si>
    <t>952 0103 9990019 852 290</t>
  </si>
  <si>
    <t>Хитрова Г.А.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</si>
</sst>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top"/>
    </xf>
    <xf numFmtId="0" fontId="2" fillId="0" borderId="0" xfId="0" applyFont="1" applyAlignment="1">
      <alignment/>
    </xf>
    <xf numFmtId="49" fontId="2" fillId="0" borderId="2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center" vertical="top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24" fillId="0" borderId="58" xfId="0" applyNumberFormat="1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59" xfId="0" applyFont="1" applyBorder="1" applyAlignment="1">
      <alignment wrapText="1"/>
    </xf>
    <xf numFmtId="0" fontId="24" fillId="0" borderId="60" xfId="0" applyFont="1" applyBorder="1" applyAlignment="1">
      <alignment wrapText="1"/>
    </xf>
    <xf numFmtId="0" fontId="24" fillId="0" borderId="61" xfId="0" applyFont="1" applyBorder="1" applyAlignment="1">
      <alignment wrapText="1"/>
    </xf>
    <xf numFmtId="49" fontId="24" fillId="0" borderId="58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61" xfId="0" applyFont="1" applyBorder="1" applyAlignment="1">
      <alignment wrapText="1"/>
    </xf>
    <xf numFmtId="49" fontId="2" fillId="0" borderId="61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24" fillId="0" borderId="52" xfId="0" applyNumberFormat="1" applyFont="1" applyBorder="1" applyAlignment="1">
      <alignment horizontal="center"/>
    </xf>
    <xf numFmtId="2" fontId="24" fillId="0" borderId="52" xfId="0" applyNumberFormat="1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" fillId="0" borderId="55" xfId="0" applyFont="1" applyBorder="1" applyAlignment="1">
      <alignment wrapText="1"/>
    </xf>
    <xf numFmtId="0" fontId="24" fillId="0" borderId="62" xfId="0" applyFont="1" applyBorder="1" applyAlignment="1">
      <alignment horizontal="center"/>
    </xf>
    <xf numFmtId="49" fontId="24" fillId="0" borderId="61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0" fontId="2" fillId="0" borderId="63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64" xfId="0" applyFont="1" applyBorder="1" applyAlignment="1">
      <alignment wrapText="1"/>
    </xf>
    <xf numFmtId="2" fontId="24" fillId="0" borderId="62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0" fontId="2" fillId="0" borderId="68" xfId="0" applyFont="1" applyBorder="1" applyAlignment="1">
      <alignment horizontal="left" wrapText="1"/>
    </xf>
    <xf numFmtId="0" fontId="2" fillId="0" borderId="23" xfId="0" applyFont="1" applyBorder="1" applyAlignment="1">
      <alignment wrapText="1"/>
    </xf>
    <xf numFmtId="0" fontId="2" fillId="0" borderId="69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2" fontId="24" fillId="0" borderId="27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64" xfId="0" applyFont="1" applyBorder="1" applyAlignment="1">
      <alignment/>
    </xf>
    <xf numFmtId="0" fontId="4" fillId="0" borderId="22" xfId="0" applyFont="1" applyBorder="1" applyAlignment="1">
      <alignment horizontal="center" vertical="top"/>
    </xf>
    <xf numFmtId="2" fontId="2" fillId="0" borderId="28" xfId="0" applyNumberFormat="1" applyFont="1" applyBorder="1" applyAlignment="1">
      <alignment horizontal="center"/>
    </xf>
    <xf numFmtId="0" fontId="2" fillId="0" borderId="44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73" xfId="0" applyFont="1" applyBorder="1" applyAlignment="1">
      <alignment wrapText="1"/>
    </xf>
    <xf numFmtId="0" fontId="2" fillId="0" borderId="74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top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76" xfId="0" applyFont="1" applyBorder="1" applyAlignment="1">
      <alignment wrapText="1"/>
    </xf>
    <xf numFmtId="0" fontId="2" fillId="0" borderId="77" xfId="0" applyFont="1" applyBorder="1" applyAlignment="1">
      <alignment wrapText="1"/>
    </xf>
    <xf numFmtId="49" fontId="2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68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78" xfId="0" applyFont="1" applyBorder="1" applyAlignment="1">
      <alignment horizontal="left" vertical="center" wrapText="1" indent="2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6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63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64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7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35" xfId="0" applyFont="1" applyBorder="1" applyAlignment="1">
      <alignment horizontal="center" vertical="top"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 wrapText="1"/>
    </xf>
    <xf numFmtId="0" fontId="2" fillId="0" borderId="86" xfId="0" applyFont="1" applyBorder="1" applyAlignment="1">
      <alignment wrapText="1"/>
    </xf>
    <xf numFmtId="0" fontId="2" fillId="0" borderId="85" xfId="0" applyFont="1" applyFill="1" applyBorder="1" applyAlignment="1">
      <alignment wrapText="1"/>
    </xf>
    <xf numFmtId="0" fontId="2" fillId="0" borderId="86" xfId="0" applyFont="1" applyFill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3" xfId="0" applyFont="1" applyFill="1" applyBorder="1" applyAlignment="1">
      <alignment wrapText="1"/>
    </xf>
    <xf numFmtId="0" fontId="2" fillId="0" borderId="84" xfId="0" applyFont="1" applyBorder="1" applyAlignment="1">
      <alignment wrapText="1"/>
    </xf>
    <xf numFmtId="2" fontId="0" fillId="0" borderId="57" xfId="0" applyNumberFormat="1" applyFont="1" applyBorder="1" applyAlignment="1">
      <alignment horizontal="center"/>
    </xf>
    <xf numFmtId="0" fontId="2" fillId="0" borderId="87" xfId="0" applyFont="1" applyFill="1" applyBorder="1" applyAlignment="1">
      <alignment wrapText="1"/>
    </xf>
    <xf numFmtId="0" fontId="0" fillId="0" borderId="57" xfId="0" applyBorder="1" applyAlignment="1">
      <alignment horizontal="center"/>
    </xf>
    <xf numFmtId="0" fontId="2" fillId="0" borderId="88" xfId="0" applyFont="1" applyBorder="1" applyAlignment="1">
      <alignment wrapText="1"/>
    </xf>
    <xf numFmtId="2" fontId="2" fillId="0" borderId="56" xfId="0" applyNumberFormat="1" applyFont="1" applyBorder="1" applyAlignment="1">
      <alignment horizontal="center"/>
    </xf>
    <xf numFmtId="0" fontId="1" fillId="0" borderId="84" xfId="0" applyFont="1" applyBorder="1" applyAlignment="1">
      <alignment/>
    </xf>
    <xf numFmtId="0" fontId="1" fillId="0" borderId="78" xfId="0" applyFont="1" applyBorder="1" applyAlignment="1">
      <alignment/>
    </xf>
    <xf numFmtId="0" fontId="2" fillId="0" borderId="48" xfId="0" applyFont="1" applyBorder="1" applyAlignment="1">
      <alignment horizontal="left" wrapText="1"/>
    </xf>
    <xf numFmtId="0" fontId="2" fillId="0" borderId="80" xfId="0" applyFont="1" applyBorder="1" applyAlignment="1">
      <alignment wrapText="1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9" xfId="0" applyFont="1" applyBorder="1" applyAlignment="1">
      <alignment wrapText="1"/>
    </xf>
    <xf numFmtId="49" fontId="2" fillId="0" borderId="30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58"/>
  <sheetViews>
    <sheetView view="pageBreakPreview" zoomScaleSheetLayoutView="100" zoomScalePageLayoutView="0" workbookViewId="0" topLeftCell="A20">
      <selection activeCell="A43" sqref="A43:AA43"/>
    </sheetView>
  </sheetViews>
  <sheetFormatPr defaultColWidth="0.875" defaultRowHeight="12.75"/>
  <cols>
    <col min="1" max="30" width="0.875" style="1" customWidth="1"/>
    <col min="31" max="32" width="0.37109375" style="1" customWidth="1"/>
    <col min="33" max="53" width="0.875" style="1" customWidth="1"/>
    <col min="54" max="54" width="3.375" style="1" customWidth="1"/>
    <col min="55" max="106" width="0.875" style="1" customWidth="1"/>
    <col min="107" max="107" width="1.37890625" style="1" customWidth="1"/>
    <col min="108" max="108" width="0.875" style="1" hidden="1" customWidth="1"/>
    <col min="109" max="16384" width="0.875" style="1" customWidth="1"/>
  </cols>
  <sheetData>
    <row r="1" ht="3" customHeight="1"/>
    <row r="2" spans="1:108" ht="15" customHeight="1" thickBot="1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O2" s="56" t="s">
        <v>7</v>
      </c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5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51" t="s">
        <v>31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3"/>
    </row>
    <row r="4" spans="36:108" s="2" customFormat="1" ht="15" customHeight="1">
      <c r="AJ4" s="4" t="s">
        <v>13</v>
      </c>
      <c r="AK4" s="50" t="s">
        <v>126</v>
      </c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47">
        <v>20</v>
      </c>
      <c r="BB4" s="47"/>
      <c r="BC4" s="47"/>
      <c r="BD4" s="47"/>
      <c r="BE4" s="48" t="s">
        <v>136</v>
      </c>
      <c r="BF4" s="48"/>
      <c r="BG4" s="48"/>
      <c r="BH4" s="2" t="s">
        <v>14</v>
      </c>
      <c r="CM4" s="4" t="s">
        <v>8</v>
      </c>
      <c r="CO4" s="54" t="s">
        <v>137</v>
      </c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1"/>
    </row>
    <row r="5" spans="1:108" s="2" customFormat="1" ht="14.25" customHeight="1">
      <c r="A5" s="2" t="s">
        <v>46</v>
      </c>
      <c r="CM5" s="4" t="s">
        <v>9</v>
      </c>
      <c r="CO5" s="54" t="s">
        <v>59</v>
      </c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1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6"/>
      <c r="Q6" s="16"/>
      <c r="R6" s="16"/>
      <c r="S6" s="42" t="s">
        <v>63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16"/>
      <c r="BZ6" s="16"/>
      <c r="CA6" s="16"/>
      <c r="CB6" s="16"/>
      <c r="CC6" s="16"/>
      <c r="CD6" s="5"/>
      <c r="CM6" s="4" t="s">
        <v>45</v>
      </c>
      <c r="CO6" s="54" t="s">
        <v>60</v>
      </c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1"/>
    </row>
    <row r="7" spans="1:108" s="2" customFormat="1" ht="23.25" customHeight="1">
      <c r="A7" s="5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6"/>
      <c r="AP7" s="16"/>
      <c r="AQ7" s="43" t="s">
        <v>64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16"/>
      <c r="BZ7" s="16"/>
      <c r="CA7" s="16"/>
      <c r="CB7" s="16"/>
      <c r="CC7" s="16"/>
      <c r="CD7" s="5"/>
      <c r="CM7" s="4" t="s">
        <v>10</v>
      </c>
      <c r="CO7" s="54" t="s">
        <v>134</v>
      </c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1"/>
    </row>
    <row r="8" spans="1:108" s="2" customFormat="1" ht="15" customHeight="1">
      <c r="A8" s="2" t="s">
        <v>41</v>
      </c>
      <c r="CM8" s="4"/>
      <c r="CO8" s="54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1"/>
    </row>
    <row r="9" spans="1:108" s="2" customFormat="1" ht="14.25" customHeight="1" thickBot="1">
      <c r="A9" s="2" t="s">
        <v>42</v>
      </c>
      <c r="CO9" s="122" t="s">
        <v>11</v>
      </c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4"/>
    </row>
    <row r="10" spans="1:108" s="3" customFormat="1" ht="25.5" customHeight="1">
      <c r="A10" s="121" t="s">
        <v>32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</row>
    <row r="11" spans="1:108" ht="34.5" customHeight="1">
      <c r="A11" s="91" t="s">
        <v>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 t="s">
        <v>1</v>
      </c>
      <c r="AC11" s="92"/>
      <c r="AD11" s="92"/>
      <c r="AE11" s="92"/>
      <c r="AF11" s="92"/>
      <c r="AG11" s="92"/>
      <c r="AH11" s="92" t="s">
        <v>48</v>
      </c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 t="s">
        <v>43</v>
      </c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 t="s">
        <v>2</v>
      </c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 t="s">
        <v>3</v>
      </c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116"/>
    </row>
    <row r="12" spans="1:108" s="15" customFormat="1" ht="12" customHeight="1" thickBot="1">
      <c r="A12" s="93">
        <v>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46">
        <v>2</v>
      </c>
      <c r="AC12" s="46"/>
      <c r="AD12" s="46"/>
      <c r="AE12" s="46"/>
      <c r="AF12" s="46"/>
      <c r="AG12" s="46"/>
      <c r="AH12" s="46">
        <v>3</v>
      </c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>
        <v>4</v>
      </c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>
        <v>5</v>
      </c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>
        <v>6</v>
      </c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76"/>
    </row>
    <row r="13" spans="1:108" ht="14.25" customHeight="1">
      <c r="A13" s="95" t="s">
        <v>33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6"/>
      <c r="AB13" s="102" t="s">
        <v>5</v>
      </c>
      <c r="AC13" s="103"/>
      <c r="AD13" s="103"/>
      <c r="AE13" s="103"/>
      <c r="AF13" s="103"/>
      <c r="AG13" s="104"/>
      <c r="AH13" s="115" t="s">
        <v>6</v>
      </c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4"/>
      <c r="BC13" s="88">
        <v>16799700</v>
      </c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90"/>
      <c r="BY13" s="82">
        <v>16644262.8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4"/>
      <c r="CO13" s="85">
        <f>BC13-BY13</f>
        <v>155437.19999999925</v>
      </c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ht="13.5" customHeight="1">
      <c r="A14" s="97" t="s">
        <v>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8"/>
      <c r="AB14" s="114"/>
      <c r="AC14" s="100"/>
      <c r="AD14" s="100"/>
      <c r="AE14" s="100"/>
      <c r="AF14" s="100"/>
      <c r="AG14" s="101"/>
      <c r="AH14" s="99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1"/>
      <c r="BC14" s="77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9"/>
      <c r="BY14" s="77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9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1"/>
    </row>
    <row r="15" spans="1:108" ht="13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5"/>
      <c r="AB15" s="108"/>
      <c r="AC15" s="50"/>
      <c r="AD15" s="50"/>
      <c r="AE15" s="50"/>
      <c r="AF15" s="50"/>
      <c r="AG15" s="109"/>
      <c r="AH15" s="11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109"/>
      <c r="BC15" s="111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3"/>
      <c r="BY15" s="117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118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20"/>
    </row>
    <row r="16" spans="1:108" ht="122.25" customHeight="1">
      <c r="A16" s="58" t="s">
        <v>124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9"/>
      <c r="AB16" s="60"/>
      <c r="AC16" s="61"/>
      <c r="AD16" s="61"/>
      <c r="AE16" s="61"/>
      <c r="AF16" s="61"/>
      <c r="AG16" s="62"/>
      <c r="AH16" s="63" t="s">
        <v>118</v>
      </c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2"/>
      <c r="BC16" s="64">
        <v>590000</v>
      </c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67">
        <v>590039.09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9"/>
      <c r="CO16" s="70">
        <f aca="true" t="shared" si="0" ref="CO16:CO57">BC16-BY16</f>
        <v>-39.089999999967404</v>
      </c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2"/>
    </row>
    <row r="17" spans="1:108" ht="177.75" customHeight="1">
      <c r="A17" s="229" t="s">
        <v>131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35"/>
      <c r="AB17" s="60"/>
      <c r="AC17" s="61"/>
      <c r="AD17" s="61"/>
      <c r="AE17" s="61"/>
      <c r="AF17" s="61"/>
      <c r="AG17" s="62"/>
      <c r="AH17" s="63" t="s">
        <v>127</v>
      </c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  <c r="BC17" s="64">
        <v>1740</v>
      </c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6"/>
      <c r="BY17" s="67">
        <v>1711.7</v>
      </c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70">
        <f t="shared" si="0"/>
        <v>28.299999999999955</v>
      </c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2"/>
    </row>
    <row r="18" spans="1:108" ht="171" customHeight="1">
      <c r="A18" s="229" t="s">
        <v>131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35"/>
      <c r="AB18" s="60"/>
      <c r="AC18" s="61"/>
      <c r="AD18" s="61"/>
      <c r="AE18" s="61"/>
      <c r="AF18" s="61"/>
      <c r="AG18" s="62"/>
      <c r="AH18" s="63" t="s">
        <v>138</v>
      </c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2"/>
      <c r="BC18" s="64">
        <v>10</v>
      </c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6"/>
      <c r="BY18" s="67">
        <v>6.59</v>
      </c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70">
        <f t="shared" si="0"/>
        <v>3.41</v>
      </c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2"/>
    </row>
    <row r="19" spans="1:108" ht="171" customHeight="1">
      <c r="A19" s="229" t="s">
        <v>131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35"/>
      <c r="AB19" s="60"/>
      <c r="AC19" s="61"/>
      <c r="AD19" s="61"/>
      <c r="AE19" s="61"/>
      <c r="AF19" s="61"/>
      <c r="AG19" s="62"/>
      <c r="AH19" s="63" t="s">
        <v>139</v>
      </c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2"/>
      <c r="BC19" s="64">
        <v>50</v>
      </c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6"/>
      <c r="BY19" s="73">
        <v>50</v>
      </c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5"/>
      <c r="CO19" s="70">
        <f t="shared" si="0"/>
        <v>0</v>
      </c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08" ht="70.5" customHeight="1">
      <c r="A20" s="229" t="s">
        <v>125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35"/>
      <c r="AB20" s="60"/>
      <c r="AC20" s="61"/>
      <c r="AD20" s="61"/>
      <c r="AE20" s="61"/>
      <c r="AF20" s="61"/>
      <c r="AG20" s="62"/>
      <c r="AH20" s="63" t="s">
        <v>140</v>
      </c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2"/>
      <c r="BC20" s="64">
        <v>1</v>
      </c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6"/>
      <c r="BY20" s="67">
        <v>0.81</v>
      </c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9"/>
      <c r="CO20" s="70">
        <f t="shared" si="0"/>
        <v>0.18999999999999995</v>
      </c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2"/>
    </row>
    <row r="21" spans="1:108" ht="161.25" customHeight="1" hidden="1">
      <c r="A21" s="229" t="s">
        <v>65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35"/>
      <c r="AB21" s="60"/>
      <c r="AC21" s="61"/>
      <c r="AD21" s="61"/>
      <c r="AE21" s="61"/>
      <c r="AF21" s="61"/>
      <c r="AG21" s="62"/>
      <c r="AH21" s="105" t="s">
        <v>61</v>
      </c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7"/>
      <c r="BC21" s="64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6"/>
      <c r="BY21" s="67">
        <v>0</v>
      </c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9"/>
      <c r="CO21" s="70">
        <f t="shared" si="0"/>
        <v>0</v>
      </c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08" ht="60" customHeight="1">
      <c r="A22" s="229" t="s">
        <v>66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35"/>
      <c r="AB22" s="60"/>
      <c r="AC22" s="61"/>
      <c r="AD22" s="61"/>
      <c r="AE22" s="61"/>
      <c r="AF22" s="61"/>
      <c r="AG22" s="62"/>
      <c r="AH22" s="63" t="s">
        <v>119</v>
      </c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2"/>
      <c r="BC22" s="64">
        <v>45100</v>
      </c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6"/>
      <c r="BY22" s="67">
        <v>45091.66</v>
      </c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9"/>
      <c r="CO22" s="70">
        <f t="shared" si="0"/>
        <v>8.339999999996508</v>
      </c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2"/>
    </row>
    <row r="23" spans="1:108" ht="60" customHeight="1">
      <c r="A23" s="229" t="s">
        <v>66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35"/>
      <c r="AB23" s="60"/>
      <c r="AC23" s="61"/>
      <c r="AD23" s="61"/>
      <c r="AE23" s="61"/>
      <c r="AF23" s="61"/>
      <c r="AG23" s="62"/>
      <c r="AH23" s="63" t="s">
        <v>141</v>
      </c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2"/>
      <c r="BC23" s="64">
        <v>1000</v>
      </c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6"/>
      <c r="BY23" s="67">
        <v>959.55</v>
      </c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9"/>
      <c r="CO23" s="70">
        <f t="shared" si="0"/>
        <v>40.450000000000045</v>
      </c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2"/>
    </row>
    <row r="24" spans="1:108" ht="60" customHeight="1">
      <c r="A24" s="229" t="s">
        <v>66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35"/>
      <c r="AB24" s="60"/>
      <c r="AC24" s="61"/>
      <c r="AD24" s="61"/>
      <c r="AE24" s="61"/>
      <c r="AF24" s="61"/>
      <c r="AG24" s="62"/>
      <c r="AH24" s="63" t="s">
        <v>142</v>
      </c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2"/>
      <c r="BC24" s="64">
        <v>300</v>
      </c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6"/>
      <c r="BY24" s="67">
        <v>297.24</v>
      </c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70">
        <f t="shared" si="0"/>
        <v>2.759999999999991</v>
      </c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2"/>
    </row>
    <row r="25" spans="1:108" ht="81.75" customHeight="1">
      <c r="A25" s="229" t="s">
        <v>67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35"/>
      <c r="AB25" s="60"/>
      <c r="AC25" s="61"/>
      <c r="AD25" s="61"/>
      <c r="AE25" s="61"/>
      <c r="AF25" s="61"/>
      <c r="AG25" s="62"/>
      <c r="AH25" s="63" t="s">
        <v>143</v>
      </c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2"/>
      <c r="BC25" s="64">
        <v>0</v>
      </c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6"/>
      <c r="BY25" s="67">
        <v>0.73</v>
      </c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9"/>
      <c r="CO25" s="70">
        <f t="shared" si="0"/>
        <v>-0.73</v>
      </c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2"/>
    </row>
    <row r="26" spans="1:108" ht="72.75" customHeight="1">
      <c r="A26" s="229" t="s">
        <v>68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35"/>
      <c r="AB26" s="60"/>
      <c r="AC26" s="61"/>
      <c r="AD26" s="61"/>
      <c r="AE26" s="61"/>
      <c r="AF26" s="61"/>
      <c r="AG26" s="62"/>
      <c r="AH26" s="63" t="s">
        <v>144</v>
      </c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2"/>
      <c r="BC26" s="64">
        <v>31375</v>
      </c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6"/>
      <c r="BY26" s="67">
        <v>31373.1</v>
      </c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9"/>
      <c r="CO26" s="70">
        <f t="shared" si="0"/>
        <v>1.9000000000014552</v>
      </c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1:108" ht="72.75" customHeight="1">
      <c r="A27" s="229" t="s">
        <v>68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35"/>
      <c r="AB27" s="60"/>
      <c r="AC27" s="61"/>
      <c r="AD27" s="61"/>
      <c r="AE27" s="61"/>
      <c r="AF27" s="61"/>
      <c r="AG27" s="62"/>
      <c r="AH27" s="63" t="s">
        <v>145</v>
      </c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2"/>
      <c r="BC27" s="64">
        <v>225</v>
      </c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6"/>
      <c r="BY27" s="67">
        <v>225</v>
      </c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9"/>
      <c r="CO27" s="70">
        <f t="shared" si="0"/>
        <v>0</v>
      </c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1:108" ht="72.75" customHeight="1">
      <c r="A28" s="229" t="s">
        <v>135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35"/>
      <c r="AB28" s="60"/>
      <c r="AC28" s="61"/>
      <c r="AD28" s="61"/>
      <c r="AE28" s="61"/>
      <c r="AF28" s="61"/>
      <c r="AG28" s="62"/>
      <c r="AH28" s="63" t="s">
        <v>146</v>
      </c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2"/>
      <c r="BC28" s="64">
        <v>6896</v>
      </c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6"/>
      <c r="BY28" s="67">
        <v>6933.6</v>
      </c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70">
        <f t="shared" si="0"/>
        <v>-37.600000000000364</v>
      </c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2"/>
    </row>
    <row r="29" spans="1:108" ht="72.75" customHeight="1">
      <c r="A29" s="229" t="s">
        <v>135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35"/>
      <c r="AB29" s="60"/>
      <c r="AC29" s="61"/>
      <c r="AD29" s="61"/>
      <c r="AE29" s="61"/>
      <c r="AF29" s="61"/>
      <c r="AG29" s="62"/>
      <c r="AH29" s="63" t="s">
        <v>147</v>
      </c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2"/>
      <c r="BC29" s="64">
        <v>4</v>
      </c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6"/>
      <c r="BY29" s="67">
        <v>4.64</v>
      </c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9"/>
      <c r="CO29" s="70">
        <f t="shared" si="0"/>
        <v>-0.6399999999999997</v>
      </c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2"/>
    </row>
    <row r="30" spans="1:108" ht="33" customHeight="1">
      <c r="A30" s="229" t="s">
        <v>69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35"/>
      <c r="AB30" s="60"/>
      <c r="AC30" s="61"/>
      <c r="AD30" s="61"/>
      <c r="AE30" s="61"/>
      <c r="AF30" s="61"/>
      <c r="AG30" s="62"/>
      <c r="AH30" s="63" t="s">
        <v>148</v>
      </c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2"/>
      <c r="BC30" s="64">
        <v>59100</v>
      </c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6"/>
      <c r="BY30" s="67">
        <v>59054</v>
      </c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9"/>
      <c r="CO30" s="70">
        <f t="shared" si="0"/>
        <v>46</v>
      </c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ht="33" customHeight="1">
      <c r="A31" s="229" t="s">
        <v>69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35"/>
      <c r="AB31" s="60"/>
      <c r="AC31" s="61"/>
      <c r="AD31" s="61"/>
      <c r="AE31" s="61"/>
      <c r="AF31" s="61"/>
      <c r="AG31" s="62"/>
      <c r="AH31" s="63" t="s">
        <v>149</v>
      </c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2"/>
      <c r="BC31" s="64">
        <v>-1100</v>
      </c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6"/>
      <c r="BY31" s="67">
        <v>-1041.08</v>
      </c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9"/>
      <c r="CO31" s="70">
        <f t="shared" si="0"/>
        <v>-58.92000000000007</v>
      </c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ht="33" customHeight="1">
      <c r="A32" s="229" t="s">
        <v>69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35"/>
      <c r="AB32" s="60"/>
      <c r="AC32" s="61"/>
      <c r="AD32" s="61"/>
      <c r="AE32" s="61"/>
      <c r="AF32" s="61"/>
      <c r="AG32" s="62"/>
      <c r="AH32" s="63" t="s">
        <v>150</v>
      </c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2"/>
      <c r="BC32" s="64">
        <v>900</v>
      </c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6"/>
      <c r="BY32" s="67">
        <v>816.57</v>
      </c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9"/>
      <c r="CO32" s="70">
        <f t="shared" si="0"/>
        <v>83.42999999999995</v>
      </c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2"/>
    </row>
    <row r="33" spans="1:108" ht="75" customHeight="1">
      <c r="A33" s="229" t="s">
        <v>70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35"/>
      <c r="AB33" s="60"/>
      <c r="AC33" s="61"/>
      <c r="AD33" s="61"/>
      <c r="AE33" s="61"/>
      <c r="AF33" s="61"/>
      <c r="AG33" s="62"/>
      <c r="AH33" s="63" t="s">
        <v>151</v>
      </c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2"/>
      <c r="BC33" s="64">
        <v>84900</v>
      </c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6"/>
      <c r="BY33" s="67">
        <v>84870.48</v>
      </c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9"/>
      <c r="CO33" s="70">
        <f t="shared" si="0"/>
        <v>29.520000000004075</v>
      </c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2"/>
    </row>
    <row r="34" spans="1:108" ht="75" customHeight="1">
      <c r="A34" s="229" t="s">
        <v>70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35"/>
      <c r="AB34" s="60"/>
      <c r="AC34" s="61"/>
      <c r="AD34" s="61"/>
      <c r="AE34" s="61"/>
      <c r="AF34" s="61"/>
      <c r="AG34" s="62"/>
      <c r="AH34" s="63" t="s">
        <v>152</v>
      </c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2"/>
      <c r="BC34" s="64">
        <v>400</v>
      </c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6"/>
      <c r="BY34" s="67">
        <v>352.47</v>
      </c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9"/>
      <c r="CO34" s="70">
        <f t="shared" si="0"/>
        <v>47.52999999999997</v>
      </c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2"/>
    </row>
    <row r="35" spans="1:108" ht="117.75" customHeight="1">
      <c r="A35" s="229" t="s">
        <v>72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35"/>
      <c r="AB35" s="60"/>
      <c r="AC35" s="61"/>
      <c r="AD35" s="61"/>
      <c r="AE35" s="61"/>
      <c r="AF35" s="61"/>
      <c r="AG35" s="62"/>
      <c r="AH35" s="63" t="s">
        <v>153</v>
      </c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2"/>
      <c r="BC35" s="64">
        <v>3057200</v>
      </c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7">
        <v>3059525.22</v>
      </c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9"/>
      <c r="CO35" s="70">
        <f t="shared" si="0"/>
        <v>-2325.220000000205</v>
      </c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2"/>
    </row>
    <row r="36" spans="1:108" ht="117" customHeight="1">
      <c r="A36" s="229" t="s">
        <v>73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35"/>
      <c r="AB36" s="60"/>
      <c r="AC36" s="61"/>
      <c r="AD36" s="61"/>
      <c r="AE36" s="61"/>
      <c r="AF36" s="61"/>
      <c r="AG36" s="62"/>
      <c r="AH36" s="63" t="s">
        <v>155</v>
      </c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2"/>
      <c r="BC36" s="64">
        <v>7900</v>
      </c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6"/>
      <c r="BY36" s="67">
        <v>7957.33</v>
      </c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9"/>
      <c r="CO36" s="70">
        <f t="shared" si="0"/>
        <v>-57.32999999999993</v>
      </c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2"/>
    </row>
    <row r="37" spans="1:108" ht="29.25" customHeight="1" hidden="1">
      <c r="A37" s="229" t="s">
        <v>71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35"/>
      <c r="AB37" s="60"/>
      <c r="AC37" s="61"/>
      <c r="AD37" s="61"/>
      <c r="AE37" s="61"/>
      <c r="AF37" s="61"/>
      <c r="AG37" s="62"/>
      <c r="AH37" s="63" t="s">
        <v>62</v>
      </c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2"/>
      <c r="BC37" s="64">
        <v>0</v>
      </c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6"/>
      <c r="BY37" s="67">
        <v>0</v>
      </c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9"/>
      <c r="CO37" s="70">
        <f t="shared" si="0"/>
        <v>0</v>
      </c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2"/>
    </row>
    <row r="38" spans="1:108" ht="90" customHeight="1">
      <c r="A38" s="229" t="s">
        <v>73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35"/>
      <c r="AB38" s="60"/>
      <c r="AC38" s="61"/>
      <c r="AD38" s="61"/>
      <c r="AE38" s="61"/>
      <c r="AF38" s="61"/>
      <c r="AG38" s="62"/>
      <c r="AH38" s="63" t="s">
        <v>156</v>
      </c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2"/>
      <c r="BC38" s="64">
        <v>0</v>
      </c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6"/>
      <c r="BY38" s="67">
        <v>1578.4</v>
      </c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9"/>
      <c r="CO38" s="70">
        <f t="shared" si="0"/>
        <v>-1578.4</v>
      </c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2"/>
    </row>
    <row r="39" spans="1:108" ht="90" customHeight="1">
      <c r="A39" s="229" t="s">
        <v>73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35"/>
      <c r="AB39" s="60"/>
      <c r="AC39" s="61"/>
      <c r="AD39" s="61"/>
      <c r="AE39" s="61"/>
      <c r="AF39" s="61"/>
      <c r="AG39" s="62"/>
      <c r="AH39" s="63" t="s">
        <v>157</v>
      </c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2"/>
      <c r="BC39" s="64">
        <v>118000</v>
      </c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6"/>
      <c r="BY39" s="67">
        <v>117981.37</v>
      </c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9"/>
      <c r="CO39" s="70">
        <f t="shared" si="0"/>
        <v>18.630000000004657</v>
      </c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2"/>
    </row>
    <row r="40" spans="1:108" ht="90" customHeight="1">
      <c r="A40" s="229" t="s">
        <v>73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35"/>
      <c r="AB40" s="60"/>
      <c r="AC40" s="61"/>
      <c r="AD40" s="61"/>
      <c r="AE40" s="61"/>
      <c r="AF40" s="61"/>
      <c r="AG40" s="62"/>
      <c r="AH40" s="63" t="s">
        <v>154</v>
      </c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2"/>
      <c r="BC40" s="64">
        <v>200</v>
      </c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6"/>
      <c r="BY40" s="67">
        <v>170.89</v>
      </c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9"/>
      <c r="CO40" s="70">
        <f t="shared" si="0"/>
        <v>29.110000000000014</v>
      </c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2"/>
    </row>
    <row r="41" spans="1:108" ht="126" customHeight="1">
      <c r="A41" s="229" t="s">
        <v>74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35"/>
      <c r="AB41" s="60"/>
      <c r="AC41" s="61"/>
      <c r="AD41" s="61"/>
      <c r="AE41" s="61"/>
      <c r="AF41" s="61"/>
      <c r="AG41" s="62"/>
      <c r="AH41" s="63" t="s">
        <v>158</v>
      </c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2"/>
      <c r="BC41" s="64">
        <v>27600</v>
      </c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6"/>
      <c r="BY41" s="67">
        <v>27590</v>
      </c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9"/>
      <c r="CO41" s="70">
        <f t="shared" si="0"/>
        <v>10</v>
      </c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2"/>
    </row>
    <row r="42" spans="1:108" ht="126" customHeight="1">
      <c r="A42" s="229" t="s">
        <v>75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35"/>
      <c r="AB42" s="60"/>
      <c r="AC42" s="61"/>
      <c r="AD42" s="61"/>
      <c r="AE42" s="61"/>
      <c r="AF42" s="61"/>
      <c r="AG42" s="62"/>
      <c r="AH42" s="63" t="s">
        <v>159</v>
      </c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2"/>
      <c r="BC42" s="64">
        <v>538600</v>
      </c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6"/>
      <c r="BY42" s="67">
        <v>541411.88</v>
      </c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9"/>
      <c r="CO42" s="70">
        <f t="shared" si="0"/>
        <v>-2811.8800000000047</v>
      </c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2"/>
    </row>
    <row r="43" spans="1:108" ht="104.25" customHeight="1">
      <c r="A43" s="229" t="s">
        <v>132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35"/>
      <c r="AB43" s="60"/>
      <c r="AC43" s="61"/>
      <c r="AD43" s="61"/>
      <c r="AE43" s="61"/>
      <c r="AF43" s="61"/>
      <c r="AG43" s="62"/>
      <c r="AH43" s="63" t="s">
        <v>160</v>
      </c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2"/>
      <c r="BC43" s="64">
        <v>72400</v>
      </c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6"/>
      <c r="BY43" s="67">
        <v>72427.76</v>
      </c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9"/>
      <c r="CO43" s="70">
        <f t="shared" si="0"/>
        <v>-27.75999999999476</v>
      </c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2"/>
    </row>
    <row r="44" spans="1:108" ht="0.75" customHeight="1" hidden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9"/>
      <c r="AB44" s="60"/>
      <c r="AC44" s="61"/>
      <c r="AD44" s="61"/>
      <c r="AE44" s="61"/>
      <c r="AF44" s="61"/>
      <c r="AG44" s="62"/>
      <c r="AH44" s="63" t="s">
        <v>128</v>
      </c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2"/>
      <c r="BC44" s="64">
        <v>0</v>
      </c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6"/>
      <c r="BY44" s="67">
        <v>0</v>
      </c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9"/>
      <c r="CO44" s="70">
        <f t="shared" si="0"/>
        <v>0</v>
      </c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2"/>
    </row>
    <row r="45" spans="1:108" ht="0.75" customHeight="1" hidden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B45" s="28"/>
      <c r="AC45" s="27"/>
      <c r="AD45" s="27"/>
      <c r="AE45" s="27"/>
      <c r="AF45" s="27"/>
      <c r="AG45" s="26"/>
      <c r="AH45" s="34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6"/>
      <c r="BC45" s="35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7"/>
      <c r="BY45" s="32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1"/>
      <c r="CO45" s="24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29"/>
    </row>
    <row r="46" spans="1:108" ht="0.75" customHeight="1" hidden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28"/>
      <c r="AC46" s="27"/>
      <c r="AD46" s="27"/>
      <c r="AE46" s="27"/>
      <c r="AF46" s="27"/>
      <c r="AG46" s="26"/>
      <c r="AH46" s="34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6"/>
      <c r="BC46" s="35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7"/>
      <c r="BY46" s="32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1"/>
      <c r="CO46" s="24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29"/>
    </row>
    <row r="47" spans="1:108" ht="58.5" customHeight="1">
      <c r="A47" s="229" t="s">
        <v>161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35"/>
      <c r="AB47" s="60"/>
      <c r="AC47" s="61"/>
      <c r="AD47" s="61"/>
      <c r="AE47" s="61"/>
      <c r="AF47" s="61"/>
      <c r="AG47" s="62"/>
      <c r="AH47" s="63" t="s">
        <v>162</v>
      </c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2"/>
      <c r="BC47" s="64">
        <v>9500</v>
      </c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7">
        <v>9466.68</v>
      </c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9"/>
      <c r="CO47" s="70">
        <f>BC47-BY47</f>
        <v>33.31999999999971</v>
      </c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2"/>
    </row>
    <row r="48" spans="1:108" ht="49.5" customHeight="1">
      <c r="A48" s="229" t="s">
        <v>163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35"/>
      <c r="AB48" s="60"/>
      <c r="AC48" s="61"/>
      <c r="AD48" s="61"/>
      <c r="AE48" s="61"/>
      <c r="AF48" s="61"/>
      <c r="AG48" s="62"/>
      <c r="AH48" s="63" t="s">
        <v>164</v>
      </c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2"/>
      <c r="BC48" s="64">
        <v>300</v>
      </c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7">
        <v>282.62</v>
      </c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9"/>
      <c r="CO48" s="70">
        <f>BC48-BY48</f>
        <v>17.379999999999995</v>
      </c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2"/>
    </row>
    <row r="49" spans="1:108" ht="90.75" customHeight="1">
      <c r="A49" s="229" t="s">
        <v>165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35"/>
      <c r="AB49" s="60"/>
      <c r="AC49" s="61"/>
      <c r="AD49" s="61"/>
      <c r="AE49" s="61"/>
      <c r="AF49" s="61"/>
      <c r="AG49" s="62"/>
      <c r="AH49" s="63" t="s">
        <v>130</v>
      </c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2"/>
      <c r="BC49" s="64">
        <v>268100</v>
      </c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6"/>
      <c r="BY49" s="67">
        <v>268131.64</v>
      </c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9"/>
      <c r="CO49" s="70">
        <f t="shared" si="0"/>
        <v>-31.64000000001397</v>
      </c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2"/>
    </row>
    <row r="50" spans="1:108" ht="79.5" customHeight="1">
      <c r="A50" s="229" t="s">
        <v>166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35"/>
      <c r="AB50" s="60"/>
      <c r="AC50" s="61"/>
      <c r="AD50" s="61"/>
      <c r="AE50" s="61"/>
      <c r="AF50" s="61"/>
      <c r="AG50" s="62"/>
      <c r="AH50" s="63" t="s">
        <v>167</v>
      </c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2"/>
      <c r="BC50" s="64">
        <v>5000</v>
      </c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6"/>
      <c r="BY50" s="64">
        <v>5000</v>
      </c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6"/>
      <c r="CO50" s="70">
        <f t="shared" si="0"/>
        <v>0</v>
      </c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2"/>
    </row>
    <row r="51" spans="1:108" ht="102" customHeight="1">
      <c r="A51" s="229" t="s">
        <v>168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35"/>
      <c r="AB51" s="60"/>
      <c r="AC51" s="61"/>
      <c r="AD51" s="61"/>
      <c r="AE51" s="61"/>
      <c r="AF51" s="61"/>
      <c r="AG51" s="62"/>
      <c r="AH51" s="63" t="s">
        <v>169</v>
      </c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2"/>
      <c r="BC51" s="64">
        <v>1800</v>
      </c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6"/>
      <c r="BY51" s="64">
        <v>500</v>
      </c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6"/>
      <c r="CO51" s="70">
        <f t="shared" si="0"/>
        <v>1300</v>
      </c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2"/>
    </row>
    <row r="52" spans="1:108" ht="47.25" customHeight="1">
      <c r="A52" s="229" t="s">
        <v>76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35"/>
      <c r="AB52" s="60"/>
      <c r="AC52" s="61"/>
      <c r="AD52" s="61"/>
      <c r="AE52" s="61"/>
      <c r="AF52" s="61"/>
      <c r="AG52" s="62"/>
      <c r="AH52" s="63" t="s">
        <v>120</v>
      </c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2"/>
      <c r="BC52" s="64">
        <v>5243600</v>
      </c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6"/>
      <c r="BY52" s="67">
        <v>5243600</v>
      </c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9"/>
      <c r="CO52" s="70">
        <f t="shared" si="0"/>
        <v>0</v>
      </c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2"/>
    </row>
    <row r="53" spans="1:108" ht="73.5" customHeight="1">
      <c r="A53" s="229" t="s">
        <v>77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35"/>
      <c r="AB53" s="60"/>
      <c r="AC53" s="61"/>
      <c r="AD53" s="61"/>
      <c r="AE53" s="61"/>
      <c r="AF53" s="61"/>
      <c r="AG53" s="62"/>
      <c r="AH53" s="63" t="s">
        <v>121</v>
      </c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2"/>
      <c r="BC53" s="64">
        <v>154400</v>
      </c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6"/>
      <c r="BY53" s="67">
        <v>154400</v>
      </c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9"/>
      <c r="CO53" s="70">
        <f t="shared" si="0"/>
        <v>0</v>
      </c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2"/>
    </row>
    <row r="54" spans="1:108" ht="74.25" customHeight="1">
      <c r="A54" s="229" t="s">
        <v>170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35"/>
      <c r="AB54" s="60"/>
      <c r="AC54" s="61"/>
      <c r="AD54" s="61"/>
      <c r="AE54" s="61"/>
      <c r="AF54" s="61"/>
      <c r="AG54" s="62"/>
      <c r="AH54" s="63" t="s">
        <v>122</v>
      </c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2"/>
      <c r="BC54" s="64">
        <v>200</v>
      </c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6"/>
      <c r="BY54" s="67">
        <v>200</v>
      </c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9"/>
      <c r="CO54" s="70">
        <f t="shared" si="0"/>
        <v>0</v>
      </c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2"/>
    </row>
    <row r="55" spans="1:108" ht="47.25" customHeight="1">
      <c r="A55" s="58" t="s">
        <v>78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60"/>
      <c r="AC55" s="61"/>
      <c r="AD55" s="61"/>
      <c r="AE55" s="61"/>
      <c r="AF55" s="61"/>
      <c r="AG55" s="62"/>
      <c r="AH55" s="63" t="s">
        <v>123</v>
      </c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2"/>
      <c r="BC55" s="64">
        <v>6453300</v>
      </c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6"/>
      <c r="BY55" s="67">
        <v>6292684.46</v>
      </c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9"/>
      <c r="CO55" s="70">
        <f>BC55-BY55</f>
        <v>160615.54000000004</v>
      </c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2"/>
    </row>
    <row r="56" spans="1:108" ht="74.25" customHeight="1">
      <c r="A56" s="58" t="s">
        <v>171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60"/>
      <c r="AC56" s="61"/>
      <c r="AD56" s="61"/>
      <c r="AE56" s="61"/>
      <c r="AF56" s="61"/>
      <c r="AG56" s="62"/>
      <c r="AH56" s="63" t="s">
        <v>172</v>
      </c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2"/>
      <c r="BC56" s="64">
        <v>5000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6"/>
      <c r="BY56" s="67">
        <v>5000</v>
      </c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9"/>
      <c r="CO56" s="70">
        <f>BC56-BY56</f>
        <v>0</v>
      </c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2"/>
    </row>
    <row r="57" spans="1:108" ht="74.25" customHeight="1">
      <c r="A57" s="58" t="s">
        <v>173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60"/>
      <c r="AC57" s="61"/>
      <c r="AD57" s="61"/>
      <c r="AE57" s="61"/>
      <c r="AF57" s="61"/>
      <c r="AG57" s="62"/>
      <c r="AH57" s="63" t="s">
        <v>174</v>
      </c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2"/>
      <c r="BC57" s="64">
        <v>15500</v>
      </c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6"/>
      <c r="BY57" s="67">
        <v>15458.4</v>
      </c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9"/>
      <c r="CO57" s="70">
        <f t="shared" si="0"/>
        <v>41.600000000000364</v>
      </c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2"/>
    </row>
    <row r="58" spans="1:108" ht="39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2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</row>
  </sheetData>
  <sheetProtection/>
  <mergeCells count="285">
    <mergeCell ref="BY39:CN39"/>
    <mergeCell ref="CO39:DD39"/>
    <mergeCell ref="A40:AA40"/>
    <mergeCell ref="AB40:AG40"/>
    <mergeCell ref="AH40:BB40"/>
    <mergeCell ref="BC40:BX40"/>
    <mergeCell ref="BY40:CN40"/>
    <mergeCell ref="CO40:DD40"/>
    <mergeCell ref="A39:AA39"/>
    <mergeCell ref="AB39:AG39"/>
    <mergeCell ref="AH39:BB39"/>
    <mergeCell ref="BC39:BX39"/>
    <mergeCell ref="CO34:DD34"/>
    <mergeCell ref="A38:AA38"/>
    <mergeCell ref="AB38:AG38"/>
    <mergeCell ref="AH38:BB38"/>
    <mergeCell ref="BC38:BX38"/>
    <mergeCell ref="BY38:CN38"/>
    <mergeCell ref="CO38:DD38"/>
    <mergeCell ref="AB34:AG34"/>
    <mergeCell ref="AH34:BB34"/>
    <mergeCell ref="BC34:BX34"/>
    <mergeCell ref="BY34:CN34"/>
    <mergeCell ref="BY31:CN31"/>
    <mergeCell ref="CO31:DD31"/>
    <mergeCell ref="A32:AA32"/>
    <mergeCell ref="AB32:AG32"/>
    <mergeCell ref="AH32:BB32"/>
    <mergeCell ref="BC32:BX32"/>
    <mergeCell ref="BY32:CN32"/>
    <mergeCell ref="CO32:DD32"/>
    <mergeCell ref="CO27:DD27"/>
    <mergeCell ref="A29:AA29"/>
    <mergeCell ref="AB29:AG29"/>
    <mergeCell ref="AH29:BB29"/>
    <mergeCell ref="BC29:BX29"/>
    <mergeCell ref="BY29:CN29"/>
    <mergeCell ref="CO29:DD29"/>
    <mergeCell ref="AB27:AG27"/>
    <mergeCell ref="AH27:BB27"/>
    <mergeCell ref="BC27:BX27"/>
    <mergeCell ref="BY27:CN27"/>
    <mergeCell ref="CO44:DD44"/>
    <mergeCell ref="AB54:AG54"/>
    <mergeCell ref="AH54:BB54"/>
    <mergeCell ref="BC54:BX54"/>
    <mergeCell ref="BY54:CN54"/>
    <mergeCell ref="BC50:BX50"/>
    <mergeCell ref="BY50:CN50"/>
    <mergeCell ref="BY49:CN49"/>
    <mergeCell ref="BY44:CN44"/>
    <mergeCell ref="AB50:AG50"/>
    <mergeCell ref="A44:AA44"/>
    <mergeCell ref="AB44:AG44"/>
    <mergeCell ref="AH44:BB44"/>
    <mergeCell ref="AH50:BB50"/>
    <mergeCell ref="AB47:AG47"/>
    <mergeCell ref="AH47:BB47"/>
    <mergeCell ref="BC44:BX44"/>
    <mergeCell ref="A17:AA17"/>
    <mergeCell ref="AB17:AG17"/>
    <mergeCell ref="BY43:CN43"/>
    <mergeCell ref="AH17:BB17"/>
    <mergeCell ref="BC17:BX17"/>
    <mergeCell ref="BC21:BX21"/>
    <mergeCell ref="BC20:BX20"/>
    <mergeCell ref="AB43:AG43"/>
    <mergeCell ref="BC43:BX43"/>
    <mergeCell ref="CO43:DD43"/>
    <mergeCell ref="BY41:CN41"/>
    <mergeCell ref="BY42:CN42"/>
    <mergeCell ref="BY17:CN17"/>
    <mergeCell ref="CO17:DD17"/>
    <mergeCell ref="BY30:CN30"/>
    <mergeCell ref="CO30:DD30"/>
    <mergeCell ref="CO36:DD36"/>
    <mergeCell ref="CO35:DD35"/>
    <mergeCell ref="CO25:DD25"/>
    <mergeCell ref="CO50:DD50"/>
    <mergeCell ref="A33:AA33"/>
    <mergeCell ref="AB33:AG33"/>
    <mergeCell ref="AH33:BB33"/>
    <mergeCell ref="BC33:BX33"/>
    <mergeCell ref="BY33:CN33"/>
    <mergeCell ref="CO33:DD33"/>
    <mergeCell ref="CO49:DD49"/>
    <mergeCell ref="AH43:BB43"/>
    <mergeCell ref="AB49:AG49"/>
    <mergeCell ref="AH52:BB52"/>
    <mergeCell ref="BC52:BX52"/>
    <mergeCell ref="CO51:DD51"/>
    <mergeCell ref="A28:AA28"/>
    <mergeCell ref="AB28:AG28"/>
    <mergeCell ref="AH28:BB28"/>
    <mergeCell ref="BC28:BX28"/>
    <mergeCell ref="BY28:CN28"/>
    <mergeCell ref="CO28:DD28"/>
    <mergeCell ref="A50:AA50"/>
    <mergeCell ref="AH57:BB57"/>
    <mergeCell ref="BC57:BX57"/>
    <mergeCell ref="AB57:AG57"/>
    <mergeCell ref="BY51:CN51"/>
    <mergeCell ref="AB52:AG52"/>
    <mergeCell ref="AB53:AG53"/>
    <mergeCell ref="AH53:BB53"/>
    <mergeCell ref="AB51:AG51"/>
    <mergeCell ref="BY53:CN53"/>
    <mergeCell ref="BC53:BX53"/>
    <mergeCell ref="CO57:DD57"/>
    <mergeCell ref="BY57:CN57"/>
    <mergeCell ref="BY52:CN52"/>
    <mergeCell ref="CO52:DD52"/>
    <mergeCell ref="CO53:DD53"/>
    <mergeCell ref="CO54:DD54"/>
    <mergeCell ref="BY55:CN55"/>
    <mergeCell ref="CO55:DD55"/>
    <mergeCell ref="BY56:CN56"/>
    <mergeCell ref="CO56:DD56"/>
    <mergeCell ref="AH51:BB51"/>
    <mergeCell ref="BC51:BX51"/>
    <mergeCell ref="AB41:AG41"/>
    <mergeCell ref="AH41:BB41"/>
    <mergeCell ref="BC41:BX41"/>
    <mergeCell ref="AH49:BB49"/>
    <mergeCell ref="BC49:BX49"/>
    <mergeCell ref="AB42:AG42"/>
    <mergeCell ref="AH42:BB42"/>
    <mergeCell ref="BC42:BX42"/>
    <mergeCell ref="AH37:BB37"/>
    <mergeCell ref="CO37:DD37"/>
    <mergeCell ref="AB37:AG37"/>
    <mergeCell ref="BC37:BX37"/>
    <mergeCell ref="BY37:CN37"/>
    <mergeCell ref="CO42:DD42"/>
    <mergeCell ref="AH36:BB36"/>
    <mergeCell ref="AB35:AG35"/>
    <mergeCell ref="AB36:AG36"/>
    <mergeCell ref="BY35:CN35"/>
    <mergeCell ref="BY36:CN36"/>
    <mergeCell ref="BC36:BX36"/>
    <mergeCell ref="AH35:BB35"/>
    <mergeCell ref="BC35:BX35"/>
    <mergeCell ref="CO41:DD41"/>
    <mergeCell ref="AB30:AG30"/>
    <mergeCell ref="AH30:BB30"/>
    <mergeCell ref="BC30:BX30"/>
    <mergeCell ref="AB31:AG31"/>
    <mergeCell ref="AH31:BB31"/>
    <mergeCell ref="BC31:BX31"/>
    <mergeCell ref="CO26:DD26"/>
    <mergeCell ref="AB25:AG25"/>
    <mergeCell ref="BY25:CN25"/>
    <mergeCell ref="AH25:BB25"/>
    <mergeCell ref="BC25:BX25"/>
    <mergeCell ref="AB26:AG26"/>
    <mergeCell ref="AH26:BB26"/>
    <mergeCell ref="BC26:BX26"/>
    <mergeCell ref="BY26:CN26"/>
    <mergeCell ref="A10:DD10"/>
    <mergeCell ref="CO7:DD7"/>
    <mergeCell ref="CO8:DD8"/>
    <mergeCell ref="CO9:DD9"/>
    <mergeCell ref="BY11:CN11"/>
    <mergeCell ref="CO11:DD11"/>
    <mergeCell ref="CO21:DD21"/>
    <mergeCell ref="CO22:DD22"/>
    <mergeCell ref="BY21:CN21"/>
    <mergeCell ref="BY20:CN20"/>
    <mergeCell ref="CO20:DD20"/>
    <mergeCell ref="BY15:CN15"/>
    <mergeCell ref="CO15:DD15"/>
    <mergeCell ref="BY16:CN16"/>
    <mergeCell ref="AB14:AG14"/>
    <mergeCell ref="AH11:BB11"/>
    <mergeCell ref="AH12:BB12"/>
    <mergeCell ref="AH13:BB13"/>
    <mergeCell ref="BC11:BX11"/>
    <mergeCell ref="AB21:AG21"/>
    <mergeCell ref="AH21:BB21"/>
    <mergeCell ref="AB15:AG15"/>
    <mergeCell ref="AH15:BB15"/>
    <mergeCell ref="BC15:BX15"/>
    <mergeCell ref="AB20:AG20"/>
    <mergeCell ref="AH20:BB20"/>
    <mergeCell ref="AB16:AG16"/>
    <mergeCell ref="AH16:BB16"/>
    <mergeCell ref="BC16:BX16"/>
    <mergeCell ref="A11:AA11"/>
    <mergeCell ref="A12:AA12"/>
    <mergeCell ref="AB11:AG11"/>
    <mergeCell ref="AB12:AG12"/>
    <mergeCell ref="BC12:BX12"/>
    <mergeCell ref="A13:AA13"/>
    <mergeCell ref="A14:AA14"/>
    <mergeCell ref="AH14:BB14"/>
    <mergeCell ref="AB13:AG13"/>
    <mergeCell ref="BY12:CN12"/>
    <mergeCell ref="CO12:DD12"/>
    <mergeCell ref="BC14:BX14"/>
    <mergeCell ref="BY14:CN14"/>
    <mergeCell ref="CO14:DD14"/>
    <mergeCell ref="BY13:CN13"/>
    <mergeCell ref="CO13:DD13"/>
    <mergeCell ref="BC13:BX13"/>
    <mergeCell ref="A26:AA26"/>
    <mergeCell ref="A35:AA35"/>
    <mergeCell ref="A30:AA30"/>
    <mergeCell ref="A27:AA27"/>
    <mergeCell ref="A31:AA31"/>
    <mergeCell ref="A34:AA34"/>
    <mergeCell ref="A53:AA53"/>
    <mergeCell ref="A57:AA57"/>
    <mergeCell ref="A36:AA36"/>
    <mergeCell ref="A37:AA37"/>
    <mergeCell ref="A41:AA41"/>
    <mergeCell ref="A42:AA42"/>
    <mergeCell ref="A49:AA49"/>
    <mergeCell ref="A43:AA43"/>
    <mergeCell ref="A54:AA54"/>
    <mergeCell ref="A47:AA47"/>
    <mergeCell ref="S6:BX6"/>
    <mergeCell ref="AQ7:BX7"/>
    <mergeCell ref="A51:AA51"/>
    <mergeCell ref="A52:AA52"/>
    <mergeCell ref="A15:AA15"/>
    <mergeCell ref="A20:AA20"/>
    <mergeCell ref="A21:AA21"/>
    <mergeCell ref="A22:AA22"/>
    <mergeCell ref="A16:AA16"/>
    <mergeCell ref="A25:AA25"/>
    <mergeCell ref="CO16:DD16"/>
    <mergeCell ref="CO2:DD2"/>
    <mergeCell ref="BA4:BD4"/>
    <mergeCell ref="BE4:BG4"/>
    <mergeCell ref="A2:CM2"/>
    <mergeCell ref="AK4:AZ4"/>
    <mergeCell ref="CO3:DD3"/>
    <mergeCell ref="CO4:DD4"/>
    <mergeCell ref="CO5:DD5"/>
    <mergeCell ref="CO6:DD6"/>
    <mergeCell ref="A18:AA18"/>
    <mergeCell ref="AB18:AG18"/>
    <mergeCell ref="AH18:BB18"/>
    <mergeCell ref="BC18:BX18"/>
    <mergeCell ref="BY23:CN23"/>
    <mergeCell ref="CO23:DD23"/>
    <mergeCell ref="A19:AA19"/>
    <mergeCell ref="AB19:AG19"/>
    <mergeCell ref="AH19:BB19"/>
    <mergeCell ref="BC19:BX19"/>
    <mergeCell ref="AB22:AG22"/>
    <mergeCell ref="AH22:BB22"/>
    <mergeCell ref="BC22:BX22"/>
    <mergeCell ref="BY22:CN22"/>
    <mergeCell ref="BY18:CN18"/>
    <mergeCell ref="CO18:DD18"/>
    <mergeCell ref="BY19:CN19"/>
    <mergeCell ref="CO19:DD19"/>
    <mergeCell ref="BY24:CN24"/>
    <mergeCell ref="CO24:DD24"/>
    <mergeCell ref="A23:AA23"/>
    <mergeCell ref="AB23:AG23"/>
    <mergeCell ref="A24:AA24"/>
    <mergeCell ref="AB24:AG24"/>
    <mergeCell ref="AH24:BB24"/>
    <mergeCell ref="BC24:BX24"/>
    <mergeCell ref="AH23:BB23"/>
    <mergeCell ref="BC23:BX23"/>
    <mergeCell ref="BC47:BX47"/>
    <mergeCell ref="BY47:CN47"/>
    <mergeCell ref="CO47:DD47"/>
    <mergeCell ref="A48:AA48"/>
    <mergeCell ref="AB48:AG48"/>
    <mergeCell ref="AH48:BB48"/>
    <mergeCell ref="BC48:BX48"/>
    <mergeCell ref="BY48:CN48"/>
    <mergeCell ref="CO48:DD48"/>
    <mergeCell ref="A55:AA55"/>
    <mergeCell ref="AB55:AG55"/>
    <mergeCell ref="AH55:BB55"/>
    <mergeCell ref="BC55:BX55"/>
    <mergeCell ref="A56:AA56"/>
    <mergeCell ref="AB56:AG56"/>
    <mergeCell ref="AH56:BB56"/>
    <mergeCell ref="BC56:BX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107"/>
  <sheetViews>
    <sheetView view="pageBreakPreview" zoomScaleSheetLayoutView="100" zoomScalePageLayoutView="0" workbookViewId="0" topLeftCell="A15">
      <selection activeCell="EK26" sqref="EK26"/>
    </sheetView>
  </sheetViews>
  <sheetFormatPr defaultColWidth="0.875" defaultRowHeight="12.75"/>
  <cols>
    <col min="1" max="26" width="0.875" style="1" customWidth="1"/>
    <col min="27" max="27" width="1.875" style="1" customWidth="1"/>
    <col min="28" max="53" width="0.875" style="1" customWidth="1"/>
    <col min="54" max="54" width="2.375" style="1" customWidth="1"/>
    <col min="55" max="72" width="0.875" style="1" customWidth="1"/>
    <col min="73" max="73" width="0.6171875" style="1" customWidth="1"/>
    <col min="74" max="76" width="0.875" style="1" hidden="1" customWidth="1"/>
    <col min="77" max="102" width="0.875" style="1" customWidth="1"/>
    <col min="103" max="103" width="3.375" style="1" customWidth="1"/>
    <col min="104" max="104" width="4.375" style="1" hidden="1" customWidth="1"/>
    <col min="105" max="107" width="0.875" style="1" hidden="1" customWidth="1"/>
    <col min="108" max="108" width="2.25390625" style="1" customWidth="1"/>
    <col min="109" max="16384" width="0.875" style="1" customWidth="1"/>
  </cols>
  <sheetData>
    <row r="1" ht="12">
      <c r="DD1" s="4" t="s">
        <v>34</v>
      </c>
    </row>
    <row r="2" spans="1:108" s="3" customFormat="1" ht="22.5" customHeight="1">
      <c r="A2" s="190" t="s">
        <v>35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</row>
    <row r="3" spans="1:108" ht="34.5" customHeight="1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 t="s">
        <v>1</v>
      </c>
      <c r="AC3" s="92"/>
      <c r="AD3" s="92"/>
      <c r="AE3" s="92"/>
      <c r="AF3" s="92"/>
      <c r="AG3" s="92"/>
      <c r="AH3" s="92" t="s">
        <v>49</v>
      </c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 t="s">
        <v>44</v>
      </c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 t="s">
        <v>2</v>
      </c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 t="s">
        <v>3</v>
      </c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116"/>
    </row>
    <row r="4" spans="1:108" s="15" customFormat="1" ht="12" customHeight="1" thickBot="1">
      <c r="A4" s="236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>
        <v>2</v>
      </c>
      <c r="AC4" s="46"/>
      <c r="AD4" s="46"/>
      <c r="AE4" s="46"/>
      <c r="AF4" s="46"/>
      <c r="AG4" s="46"/>
      <c r="AH4" s="46">
        <v>3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>
        <v>4</v>
      </c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>
        <v>5</v>
      </c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>
        <v>6</v>
      </c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76"/>
    </row>
    <row r="5" spans="1:108" ht="14.25" customHeight="1">
      <c r="A5" s="237" t="s">
        <v>36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9"/>
      <c r="AB5" s="104" t="s">
        <v>15</v>
      </c>
      <c r="AC5" s="184"/>
      <c r="AD5" s="184"/>
      <c r="AE5" s="184"/>
      <c r="AF5" s="184"/>
      <c r="AG5" s="184"/>
      <c r="AH5" s="184" t="s">
        <v>6</v>
      </c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2">
        <v>16872100</v>
      </c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>
        <v>13942291.92</v>
      </c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>
        <f>BC5-BY5</f>
        <v>2929808.08</v>
      </c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5"/>
    </row>
    <row r="6" spans="1:108" ht="13.5" customHeight="1">
      <c r="A6" s="240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189"/>
      <c r="AB6" s="10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>
        <f>BC6-BY6</f>
        <v>0</v>
      </c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1"/>
    </row>
    <row r="7" spans="1:108" ht="13.5" customHeight="1" thickBot="1">
      <c r="A7" s="241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8"/>
      <c r="AB7" s="136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9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1"/>
    </row>
    <row r="8" spans="1:108" ht="13.5" customHeight="1" thickBot="1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1"/>
      <c r="AB8" s="155"/>
      <c r="AC8" s="156"/>
      <c r="AD8" s="156"/>
      <c r="AE8" s="156"/>
      <c r="AF8" s="156"/>
      <c r="AG8" s="156"/>
      <c r="AH8" s="148" t="s">
        <v>89</v>
      </c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3">
        <f>BC9+BC10+BC11</f>
        <v>696600</v>
      </c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>
        <f>BY9+BY10+BY11</f>
        <v>696350.6799999999</v>
      </c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>
        <f>BC8-BY8</f>
        <v>249.3200000000652</v>
      </c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69"/>
    </row>
    <row r="9" spans="1:108" ht="13.5" customHeight="1">
      <c r="A9" s="242" t="s">
        <v>103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6"/>
      <c r="AB9" s="109"/>
      <c r="AC9" s="125"/>
      <c r="AD9" s="125"/>
      <c r="AE9" s="125"/>
      <c r="AF9" s="125"/>
      <c r="AG9" s="125"/>
      <c r="AH9" s="125" t="s">
        <v>175</v>
      </c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6">
        <v>499100</v>
      </c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>
        <v>498990.13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>
        <f aca="true" t="shared" si="0" ref="CO9:CO47">BC9-BY9</f>
        <v>109.86999999999534</v>
      </c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65"/>
    </row>
    <row r="10" spans="1:108" ht="13.5" customHeight="1">
      <c r="A10" s="243" t="s">
        <v>104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166"/>
      <c r="AB10" s="62"/>
      <c r="AC10" s="127"/>
      <c r="AD10" s="127"/>
      <c r="AE10" s="127"/>
      <c r="AF10" s="127"/>
      <c r="AG10" s="127"/>
      <c r="AH10" s="127" t="s">
        <v>176</v>
      </c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70">
        <v>46700</v>
      </c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>
        <v>46665.6</v>
      </c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>
        <f t="shared" si="0"/>
        <v>34.400000000001455</v>
      </c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128"/>
    </row>
    <row r="11" spans="1:108" ht="26.25" customHeight="1" thickBot="1">
      <c r="A11" s="243" t="s">
        <v>114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166"/>
      <c r="AB11" s="62"/>
      <c r="AC11" s="127"/>
      <c r="AD11" s="127"/>
      <c r="AE11" s="127"/>
      <c r="AF11" s="127"/>
      <c r="AG11" s="127"/>
      <c r="AH11" s="127" t="s">
        <v>177</v>
      </c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70">
        <v>150800</v>
      </c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>
        <v>150694.95</v>
      </c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>
        <f t="shared" si="0"/>
        <v>105.04999999998836</v>
      </c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128"/>
    </row>
    <row r="12" spans="1:108" ht="13.5" customHeight="1" thickBot="1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155"/>
      <c r="AC12" s="156"/>
      <c r="AD12" s="156"/>
      <c r="AE12" s="156"/>
      <c r="AF12" s="156"/>
      <c r="AG12" s="156"/>
      <c r="AH12" s="148" t="s">
        <v>90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4">
        <f>BC13+BC15+BC16+BC17+BC18+BC19+BC20+BC21+BC22+BC25+BC26+BC27+BC28</f>
        <v>3200100</v>
      </c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>
        <f>BY13+BY15+BY16+BY17+BY18+BY19+BY20+BY21+BY22+BY25+BY26+BY27+BY28</f>
        <v>3168225.22</v>
      </c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>
        <f>BC12-BY12</f>
        <v>31874.779999999795</v>
      </c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63"/>
    </row>
    <row r="13" spans="1:108" ht="12.75" customHeight="1">
      <c r="A13" s="244" t="s">
        <v>103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8"/>
      <c r="AB13" s="109"/>
      <c r="AC13" s="125"/>
      <c r="AD13" s="125"/>
      <c r="AE13" s="125"/>
      <c r="AF13" s="125"/>
      <c r="AG13" s="125"/>
      <c r="AH13" s="125" t="s">
        <v>178</v>
      </c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19">
        <v>2002400</v>
      </c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>
        <v>1980960.4</v>
      </c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>
        <f t="shared" si="0"/>
        <v>21439.600000000093</v>
      </c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20"/>
    </row>
    <row r="14" spans="1:108" ht="13.5" customHeight="1" hidden="1">
      <c r="A14" s="245" t="s">
        <v>104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30"/>
      <c r="AB14" s="62"/>
      <c r="AC14" s="127"/>
      <c r="AD14" s="127"/>
      <c r="AE14" s="127"/>
      <c r="AF14" s="127"/>
      <c r="AG14" s="127"/>
      <c r="AH14" s="127" t="s">
        <v>115</v>
      </c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>
        <v>0</v>
      </c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>
        <f t="shared" si="0"/>
        <v>0</v>
      </c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2"/>
    </row>
    <row r="15" spans="1:108" ht="22.5" customHeight="1">
      <c r="A15" s="245" t="s">
        <v>114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30"/>
      <c r="AB15" s="62"/>
      <c r="AC15" s="127"/>
      <c r="AD15" s="127"/>
      <c r="AE15" s="127"/>
      <c r="AF15" s="127"/>
      <c r="AG15" s="127"/>
      <c r="AH15" s="127" t="s">
        <v>179</v>
      </c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71">
        <v>600200</v>
      </c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>
        <v>590264.36</v>
      </c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>
        <f t="shared" si="0"/>
        <v>9935.640000000014</v>
      </c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2"/>
    </row>
    <row r="16" spans="1:108" ht="13.5" customHeight="1">
      <c r="A16" s="245" t="s">
        <v>104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30"/>
      <c r="AB16" s="62"/>
      <c r="AC16" s="127"/>
      <c r="AD16" s="127"/>
      <c r="AE16" s="127"/>
      <c r="AF16" s="127"/>
      <c r="AG16" s="127"/>
      <c r="AH16" s="127" t="s">
        <v>180</v>
      </c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71">
        <v>156100</v>
      </c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>
        <v>155970</v>
      </c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>
        <f>BC16-BY16</f>
        <v>130</v>
      </c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2"/>
    </row>
    <row r="17" spans="1:108" ht="13.5" customHeight="1">
      <c r="A17" s="245" t="s">
        <v>105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30"/>
      <c r="AB17" s="62"/>
      <c r="AC17" s="127"/>
      <c r="AD17" s="127"/>
      <c r="AE17" s="127"/>
      <c r="AF17" s="127"/>
      <c r="AG17" s="127"/>
      <c r="AH17" s="127" t="s">
        <v>181</v>
      </c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71">
        <v>30100</v>
      </c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>
        <v>30025.39</v>
      </c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>
        <f t="shared" si="0"/>
        <v>74.61000000000058</v>
      </c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2"/>
    </row>
    <row r="18" spans="1:108" ht="23.25" customHeight="1">
      <c r="A18" s="245" t="s">
        <v>107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30"/>
      <c r="AB18" s="62"/>
      <c r="AC18" s="127"/>
      <c r="AD18" s="127"/>
      <c r="AE18" s="127"/>
      <c r="AF18" s="127"/>
      <c r="AG18" s="127"/>
      <c r="AH18" s="127" t="s">
        <v>182</v>
      </c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71">
        <v>5200</v>
      </c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>
        <v>5164.82</v>
      </c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>
        <f>BC18-BY18</f>
        <v>35.18000000000029</v>
      </c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2"/>
    </row>
    <row r="19" spans="1:108" ht="24.75" customHeight="1">
      <c r="A19" s="245" t="s">
        <v>111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30"/>
      <c r="AB19" s="62"/>
      <c r="AC19" s="127"/>
      <c r="AD19" s="127"/>
      <c r="AE19" s="127"/>
      <c r="AF19" s="127"/>
      <c r="AG19" s="127"/>
      <c r="AH19" s="127" t="s">
        <v>183</v>
      </c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71">
        <v>39200</v>
      </c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>
        <v>39185</v>
      </c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>
        <f>BC19-BY19</f>
        <v>15</v>
      </c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08" ht="22.5" customHeight="1">
      <c r="A20" s="245" t="s">
        <v>112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30"/>
      <c r="AB20" s="62"/>
      <c r="AC20" s="127"/>
      <c r="AD20" s="127"/>
      <c r="AE20" s="127"/>
      <c r="AF20" s="127"/>
      <c r="AG20" s="127"/>
      <c r="AH20" s="127" t="s">
        <v>184</v>
      </c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71">
        <v>174900</v>
      </c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>
        <v>174853.42</v>
      </c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>
        <f>BC20-BY20</f>
        <v>46.579999999987194</v>
      </c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2"/>
    </row>
    <row r="21" spans="1:108" ht="13.5" customHeight="1">
      <c r="A21" s="245" t="s">
        <v>106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30"/>
      <c r="AB21" s="62"/>
      <c r="AC21" s="127"/>
      <c r="AD21" s="127"/>
      <c r="AE21" s="127"/>
      <c r="AF21" s="127"/>
      <c r="AG21" s="127"/>
      <c r="AH21" s="127" t="s">
        <v>185</v>
      </c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71">
        <v>59500</v>
      </c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>
        <v>59431.91</v>
      </c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>
        <f t="shared" si="0"/>
        <v>68.08999999999651</v>
      </c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08" ht="12.75" customHeight="1">
      <c r="A22" s="245" t="s">
        <v>108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30"/>
      <c r="AB22" s="62"/>
      <c r="AC22" s="127"/>
      <c r="AD22" s="127"/>
      <c r="AE22" s="127"/>
      <c r="AF22" s="127"/>
      <c r="AG22" s="127"/>
      <c r="AH22" s="127" t="s">
        <v>186</v>
      </c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71">
        <v>13100</v>
      </c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>
        <v>13099.24</v>
      </c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>
        <f t="shared" si="0"/>
        <v>0.7600000000002183</v>
      </c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2"/>
    </row>
    <row r="23" spans="1:108" ht="43.5" customHeight="1" hidden="1">
      <c r="A23" s="245" t="s">
        <v>109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30"/>
      <c r="AB23" s="62"/>
      <c r="AC23" s="127"/>
      <c r="AD23" s="127"/>
      <c r="AE23" s="127"/>
      <c r="AF23" s="127"/>
      <c r="AG23" s="127"/>
      <c r="AH23" s="127" t="s">
        <v>79</v>
      </c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>
        <v>33980.25</v>
      </c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>
        <f t="shared" si="0"/>
        <v>-33980.25</v>
      </c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2"/>
    </row>
    <row r="24" spans="1:108" ht="13.5" customHeight="1" hidden="1">
      <c r="A24" s="245" t="s">
        <v>110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30"/>
      <c r="AB24" s="62"/>
      <c r="AC24" s="127"/>
      <c r="AD24" s="127"/>
      <c r="AE24" s="127"/>
      <c r="AF24" s="127"/>
      <c r="AG24" s="127"/>
      <c r="AH24" s="127" t="s">
        <v>80</v>
      </c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>
        <v>14294.94</v>
      </c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>
        <f t="shared" si="0"/>
        <v>-14294.94</v>
      </c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2"/>
    </row>
    <row r="25" spans="1:108" ht="22.5" customHeight="1">
      <c r="A25" s="245" t="s">
        <v>108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30"/>
      <c r="AB25" s="62"/>
      <c r="AC25" s="127"/>
      <c r="AD25" s="127"/>
      <c r="AE25" s="127"/>
      <c r="AF25" s="127"/>
      <c r="AG25" s="127"/>
      <c r="AH25" s="127" t="s">
        <v>187</v>
      </c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71">
        <v>114000</v>
      </c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>
        <v>113998.94</v>
      </c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>
        <f>BC25-BY25</f>
        <v>1.0599999999976717</v>
      </c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2"/>
    </row>
    <row r="26" spans="1:108" ht="18" customHeight="1">
      <c r="A26" s="245" t="s">
        <v>110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30"/>
      <c r="AB26" s="62"/>
      <c r="AC26" s="127"/>
      <c r="AD26" s="127"/>
      <c r="AE26" s="127"/>
      <c r="AF26" s="127"/>
      <c r="AG26" s="127"/>
      <c r="AH26" s="127" t="s">
        <v>188</v>
      </c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71">
        <v>3000</v>
      </c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>
        <v>2936</v>
      </c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>
        <f>BC26-BY26</f>
        <v>64</v>
      </c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1:108" ht="18" customHeight="1">
      <c r="A27" s="245" t="s">
        <v>110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30"/>
      <c r="AB27" s="62"/>
      <c r="AC27" s="127"/>
      <c r="AD27" s="127"/>
      <c r="AE27" s="127"/>
      <c r="AF27" s="127"/>
      <c r="AG27" s="127"/>
      <c r="AH27" s="127" t="s">
        <v>189</v>
      </c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71">
        <v>2200</v>
      </c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>
        <v>2135.74</v>
      </c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>
        <f>BC27-BY27</f>
        <v>64.26000000000022</v>
      </c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1:108" ht="24" customHeight="1" thickBot="1">
      <c r="A28" s="246" t="s">
        <v>112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8"/>
      <c r="AB28" s="101"/>
      <c r="AC28" s="151"/>
      <c r="AD28" s="151"/>
      <c r="AE28" s="151"/>
      <c r="AF28" s="151"/>
      <c r="AG28" s="151"/>
      <c r="AH28" s="151" t="s">
        <v>190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80">
        <v>200</v>
      </c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>
        <v>200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>
        <f t="shared" si="0"/>
        <v>0</v>
      </c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1"/>
    </row>
    <row r="29" spans="1:108" ht="13.5" customHeight="1" thickBot="1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4"/>
      <c r="AB29" s="155"/>
      <c r="AC29" s="156"/>
      <c r="AD29" s="156"/>
      <c r="AE29" s="156"/>
      <c r="AF29" s="156"/>
      <c r="AG29" s="156"/>
      <c r="AH29" s="148" t="s">
        <v>91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3">
        <f>BC30+BC31+BC33+BC34+BC35+BC36+BC37+BC38+BC39+BC40+BC41+BC42</f>
        <v>376200</v>
      </c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3">
        <f>BY30+BY31+BY33+BY34+BY35+BY36+BY37+BY38+BY39+BY41+BY40+BY42</f>
        <v>366038.16000000003</v>
      </c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3">
        <f>CO30+CO31+CO33+CO34+CO35+CO36+CO37+CO38+CO39+CO40+CO41+CO42</f>
        <v>10161.839999999986</v>
      </c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63"/>
    </row>
    <row r="30" spans="1:108" ht="13.5" customHeight="1">
      <c r="A30" s="245" t="s">
        <v>110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30"/>
      <c r="AB30" s="62"/>
      <c r="AC30" s="127"/>
      <c r="AD30" s="127"/>
      <c r="AE30" s="127"/>
      <c r="AF30" s="127"/>
      <c r="AG30" s="127"/>
      <c r="AH30" s="127" t="s">
        <v>191</v>
      </c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71">
        <v>3000</v>
      </c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>
        <v>3000</v>
      </c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>
        <f>BC30-BY30</f>
        <v>0</v>
      </c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ht="24" customHeight="1">
      <c r="A31" s="247" t="s">
        <v>112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2"/>
      <c r="AB31" s="101"/>
      <c r="AC31" s="151"/>
      <c r="AD31" s="151"/>
      <c r="AE31" s="151"/>
      <c r="AF31" s="151"/>
      <c r="AG31" s="151"/>
      <c r="AH31" s="151" t="s">
        <v>192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32">
        <v>500</v>
      </c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>
        <v>500</v>
      </c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>
        <f>BC31-BY31</f>
        <v>0</v>
      </c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</row>
    <row r="32" spans="1:108" ht="13.5" customHeight="1" hidden="1">
      <c r="A32" s="245" t="s">
        <v>108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30"/>
      <c r="AB32" s="62"/>
      <c r="AC32" s="127"/>
      <c r="AD32" s="127"/>
      <c r="AE32" s="127"/>
      <c r="AF32" s="127"/>
      <c r="AG32" s="127"/>
      <c r="AH32" s="127" t="s">
        <v>81</v>
      </c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>
        <v>0</v>
      </c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>
        <f t="shared" si="0"/>
        <v>0</v>
      </c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2"/>
    </row>
    <row r="33" spans="1:108" ht="13.5" customHeight="1">
      <c r="A33" s="245" t="s">
        <v>105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30"/>
      <c r="AB33" s="61"/>
      <c r="AC33" s="130"/>
      <c r="AD33" s="130"/>
      <c r="AE33" s="130"/>
      <c r="AF33" s="130"/>
      <c r="AG33" s="131"/>
      <c r="AH33" s="127" t="s">
        <v>193</v>
      </c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64">
        <v>12000</v>
      </c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6"/>
      <c r="BY33" s="64">
        <v>12000</v>
      </c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6"/>
      <c r="CO33" s="64">
        <v>0</v>
      </c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42"/>
    </row>
    <row r="34" spans="1:108" ht="26.25" customHeight="1">
      <c r="A34" s="245" t="s">
        <v>107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30"/>
      <c r="AB34" s="61"/>
      <c r="AC34" s="130"/>
      <c r="AD34" s="130"/>
      <c r="AE34" s="130"/>
      <c r="AF34" s="130"/>
      <c r="AG34" s="131"/>
      <c r="AH34" s="127" t="s">
        <v>194</v>
      </c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64">
        <v>10500</v>
      </c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6"/>
      <c r="BY34" s="64">
        <v>10450</v>
      </c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6"/>
      <c r="CO34" s="64">
        <f>BC34-BY34</f>
        <v>50</v>
      </c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142"/>
    </row>
    <row r="35" spans="1:108" ht="13.5" customHeight="1">
      <c r="A35" s="245" t="s">
        <v>108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30"/>
      <c r="AB35" s="61"/>
      <c r="AC35" s="130"/>
      <c r="AD35" s="130"/>
      <c r="AE35" s="130"/>
      <c r="AF35" s="130"/>
      <c r="AG35" s="131"/>
      <c r="AH35" s="127" t="s">
        <v>195</v>
      </c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64">
        <v>66200</v>
      </c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4">
        <v>56988</v>
      </c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6"/>
      <c r="CO35" s="64">
        <f aca="true" t="shared" si="1" ref="CO35:CO40">BC35-BY35</f>
        <v>9212</v>
      </c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42"/>
    </row>
    <row r="36" spans="1:108" ht="26.25" customHeight="1">
      <c r="A36" s="245" t="s">
        <v>111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30"/>
      <c r="AB36" s="61"/>
      <c r="AC36" s="130"/>
      <c r="AD36" s="130"/>
      <c r="AE36" s="130"/>
      <c r="AF36" s="130"/>
      <c r="AG36" s="131"/>
      <c r="AH36" s="127" t="s">
        <v>197</v>
      </c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64">
        <v>9000</v>
      </c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6"/>
      <c r="BY36" s="64">
        <v>9000</v>
      </c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6"/>
      <c r="CO36" s="64">
        <f t="shared" si="1"/>
        <v>0</v>
      </c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42"/>
    </row>
    <row r="37" spans="1:108" ht="26.25" customHeight="1">
      <c r="A37" s="245" t="s">
        <v>112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30"/>
      <c r="AB37" s="61"/>
      <c r="AC37" s="130"/>
      <c r="AD37" s="130"/>
      <c r="AE37" s="130"/>
      <c r="AF37" s="130"/>
      <c r="AG37" s="131"/>
      <c r="AH37" s="127" t="s">
        <v>196</v>
      </c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64">
        <v>10400</v>
      </c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6"/>
      <c r="BY37" s="64">
        <v>10400</v>
      </c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6"/>
      <c r="CO37" s="64">
        <f>BC37-BY37</f>
        <v>0</v>
      </c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42"/>
    </row>
    <row r="38" spans="1:108" ht="16.5" customHeight="1">
      <c r="A38" s="245" t="s">
        <v>108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30"/>
      <c r="AB38" s="62"/>
      <c r="AC38" s="127"/>
      <c r="AD38" s="127"/>
      <c r="AE38" s="127"/>
      <c r="AF38" s="127"/>
      <c r="AG38" s="127"/>
      <c r="AH38" s="127" t="s">
        <v>198</v>
      </c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70">
        <v>12500</v>
      </c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>
        <v>12200</v>
      </c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>
        <f>BC38-BY38</f>
        <v>300</v>
      </c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128"/>
    </row>
    <row r="39" spans="1:108" ht="16.5" customHeight="1">
      <c r="A39" s="245" t="s">
        <v>108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30"/>
      <c r="AB39" s="62"/>
      <c r="AC39" s="127"/>
      <c r="AD39" s="127"/>
      <c r="AE39" s="127"/>
      <c r="AF39" s="127"/>
      <c r="AG39" s="127"/>
      <c r="AH39" s="127" t="s">
        <v>199</v>
      </c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70">
        <v>190500</v>
      </c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>
        <v>190048.14</v>
      </c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>
        <f>BC39-BY39</f>
        <v>451.85999999998603</v>
      </c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128"/>
    </row>
    <row r="40" spans="1:108" ht="13.5" customHeight="1">
      <c r="A40" s="245" t="s">
        <v>110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30"/>
      <c r="AB40" s="62"/>
      <c r="AC40" s="127"/>
      <c r="AD40" s="127"/>
      <c r="AE40" s="127"/>
      <c r="AF40" s="127"/>
      <c r="AG40" s="127"/>
      <c r="AH40" s="127" t="s">
        <v>200</v>
      </c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70">
        <v>5000</v>
      </c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>
        <v>5000</v>
      </c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>
        <f t="shared" si="1"/>
        <v>0</v>
      </c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128"/>
    </row>
    <row r="41" spans="1:108" ht="25.5" customHeight="1">
      <c r="A41" s="245" t="s">
        <v>201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30"/>
      <c r="AB41" s="62"/>
      <c r="AC41" s="127"/>
      <c r="AD41" s="127"/>
      <c r="AE41" s="127"/>
      <c r="AF41" s="127"/>
      <c r="AG41" s="127"/>
      <c r="AH41" s="127" t="s">
        <v>202</v>
      </c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70">
        <v>16200</v>
      </c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>
        <v>16120.02</v>
      </c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>
        <f t="shared" si="0"/>
        <v>79.97999999999956</v>
      </c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128"/>
    </row>
    <row r="42" spans="1:108" ht="25.5" customHeight="1" thickBot="1">
      <c r="A42" s="245" t="s">
        <v>110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30"/>
      <c r="AB42" s="101"/>
      <c r="AC42" s="151"/>
      <c r="AD42" s="151"/>
      <c r="AE42" s="151"/>
      <c r="AF42" s="151"/>
      <c r="AG42" s="151"/>
      <c r="AH42" s="151" t="s">
        <v>203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32">
        <v>40400</v>
      </c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>
        <v>40332</v>
      </c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>
        <f t="shared" si="0"/>
        <v>68</v>
      </c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3"/>
    </row>
    <row r="43" spans="1:108" ht="13.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4"/>
      <c r="AB43" s="155"/>
      <c r="AC43" s="156"/>
      <c r="AD43" s="156"/>
      <c r="AE43" s="156"/>
      <c r="AF43" s="156"/>
      <c r="AG43" s="156"/>
      <c r="AH43" s="148" t="s">
        <v>92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3">
        <f>BC44+BC45+BC46+BC47</f>
        <v>154400</v>
      </c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>
        <f>BY44+BY45+BY46+BY47</f>
        <v>154400</v>
      </c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>
        <f>CO44+CO45+CO46+CO47</f>
        <v>0</v>
      </c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69"/>
    </row>
    <row r="44" spans="1:108" ht="13.5" customHeight="1">
      <c r="A44" s="257" t="s">
        <v>103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B44" s="104"/>
      <c r="AC44" s="184"/>
      <c r="AD44" s="184"/>
      <c r="AE44" s="184"/>
      <c r="AF44" s="184"/>
      <c r="AG44" s="184"/>
      <c r="AH44" s="125" t="s">
        <v>204</v>
      </c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>
        <v>118600</v>
      </c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>
        <v>118600</v>
      </c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>
        <f t="shared" si="0"/>
        <v>0</v>
      </c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65"/>
    </row>
    <row r="45" spans="1:108" ht="24" customHeight="1" thickBot="1">
      <c r="A45" s="196" t="s">
        <v>114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260"/>
      <c r="AB45" s="261"/>
      <c r="AC45" s="198"/>
      <c r="AD45" s="198"/>
      <c r="AE45" s="198"/>
      <c r="AF45" s="198"/>
      <c r="AG45" s="198"/>
      <c r="AH45" s="127" t="s">
        <v>205</v>
      </c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70">
        <v>35800</v>
      </c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>
        <v>35800</v>
      </c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>
        <f t="shared" si="0"/>
        <v>0</v>
      </c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128"/>
    </row>
    <row r="46" spans="1:108" ht="24" customHeight="1" hidden="1">
      <c r="A46" s="242" t="s">
        <v>111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6"/>
      <c r="AB46" s="109"/>
      <c r="AC46" s="125"/>
      <c r="AD46" s="125"/>
      <c r="AE46" s="125"/>
      <c r="AF46" s="125"/>
      <c r="AG46" s="125"/>
      <c r="AH46" s="127" t="s">
        <v>82</v>
      </c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71">
        <v>0</v>
      </c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>
        <v>0</v>
      </c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>
        <f t="shared" si="0"/>
        <v>0</v>
      </c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2"/>
    </row>
    <row r="47" spans="1:108" ht="25.5" customHeight="1" hidden="1">
      <c r="A47" s="246" t="s">
        <v>112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8"/>
      <c r="AB47" s="101"/>
      <c r="AC47" s="151"/>
      <c r="AD47" s="151"/>
      <c r="AE47" s="151"/>
      <c r="AF47" s="151"/>
      <c r="AG47" s="151"/>
      <c r="AH47" s="151" t="s">
        <v>83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80">
        <v>0</v>
      </c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>
        <v>0</v>
      </c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>
        <f t="shared" si="0"/>
        <v>0</v>
      </c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1"/>
    </row>
    <row r="48" spans="1:108" ht="13.5" customHeight="1" thickBot="1">
      <c r="A48" s="15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4"/>
      <c r="AB48" s="155"/>
      <c r="AC48" s="156"/>
      <c r="AD48" s="156"/>
      <c r="AE48" s="156"/>
      <c r="AF48" s="156"/>
      <c r="AG48" s="156"/>
      <c r="AH48" s="148" t="s">
        <v>93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3">
        <f>SUM(BC49:BX57)</f>
        <v>50200</v>
      </c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>
        <f>BY49+BY50+BY54+BY55+BY56+BY57</f>
        <v>50187.96</v>
      </c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3">
        <f>CO49+CO50</f>
        <v>4</v>
      </c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63"/>
    </row>
    <row r="49" spans="1:108" ht="24" customHeight="1">
      <c r="A49" s="244" t="s">
        <v>107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8"/>
      <c r="AB49" s="109"/>
      <c r="AC49" s="125"/>
      <c r="AD49" s="125"/>
      <c r="AE49" s="125"/>
      <c r="AF49" s="125"/>
      <c r="AG49" s="125"/>
      <c r="AH49" s="125" t="s">
        <v>206</v>
      </c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6">
        <v>7000</v>
      </c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>
        <v>6996</v>
      </c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>
        <f>BC49-BY49</f>
        <v>4</v>
      </c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65"/>
    </row>
    <row r="50" spans="1:108" ht="14.25" customHeight="1">
      <c r="A50" s="245" t="s">
        <v>108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30"/>
      <c r="AB50" s="62"/>
      <c r="AC50" s="127"/>
      <c r="AD50" s="127"/>
      <c r="AE50" s="127"/>
      <c r="AF50" s="127"/>
      <c r="AG50" s="127"/>
      <c r="AH50" s="127" t="s">
        <v>207</v>
      </c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70">
        <v>8000</v>
      </c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>
        <v>8000</v>
      </c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>
        <f aca="true" t="shared" si="2" ref="CO50:CO62">BC50-BY50</f>
        <v>0</v>
      </c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128"/>
    </row>
    <row r="51" spans="1:108" ht="23.25" customHeight="1" hidden="1">
      <c r="A51" s="245" t="s">
        <v>111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30"/>
      <c r="AB51" s="62"/>
      <c r="AC51" s="127"/>
      <c r="AD51" s="127"/>
      <c r="AE51" s="127"/>
      <c r="AF51" s="127"/>
      <c r="AG51" s="127"/>
      <c r="AH51" s="127" t="s">
        <v>84</v>
      </c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>
        <v>0</v>
      </c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>
        <f t="shared" si="2"/>
        <v>0</v>
      </c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128"/>
    </row>
    <row r="52" spans="1:108" ht="12" hidden="1">
      <c r="A52" s="245" t="s">
        <v>108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30"/>
      <c r="AB52" s="62"/>
      <c r="AC52" s="127"/>
      <c r="AD52" s="127"/>
      <c r="AE52" s="127"/>
      <c r="AF52" s="127"/>
      <c r="AG52" s="127"/>
      <c r="AH52" s="127" t="s">
        <v>85</v>
      </c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>
        <v>0</v>
      </c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>
        <f t="shared" si="2"/>
        <v>0</v>
      </c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128"/>
    </row>
    <row r="53" spans="1:108" ht="12" hidden="1">
      <c r="A53" s="245" t="s">
        <v>111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30"/>
      <c r="AB53" s="62"/>
      <c r="AC53" s="127"/>
      <c r="AD53" s="127"/>
      <c r="AE53" s="127"/>
      <c r="AF53" s="127"/>
      <c r="AG53" s="127"/>
      <c r="AH53" s="127" t="s">
        <v>88</v>
      </c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>
        <v>0</v>
      </c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>
        <f t="shared" si="2"/>
        <v>0</v>
      </c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128"/>
    </row>
    <row r="54" spans="1:108" ht="25.5" customHeight="1">
      <c r="A54" s="245" t="s">
        <v>107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30"/>
      <c r="AB54" s="61"/>
      <c r="AC54" s="130"/>
      <c r="AD54" s="130"/>
      <c r="AE54" s="130"/>
      <c r="AF54" s="130"/>
      <c r="AG54" s="131"/>
      <c r="AH54" s="127" t="s">
        <v>208</v>
      </c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64">
        <v>4000</v>
      </c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6"/>
      <c r="BY54" s="64">
        <v>3999.96</v>
      </c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6"/>
      <c r="CO54" s="64">
        <f>BC54-BY54</f>
        <v>0.03999999999996362</v>
      </c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142"/>
    </row>
    <row r="55" spans="1:108" ht="25.5" customHeight="1">
      <c r="A55" s="245" t="s">
        <v>108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30"/>
      <c r="AB55" s="62"/>
      <c r="AC55" s="127"/>
      <c r="AD55" s="127"/>
      <c r="AE55" s="127"/>
      <c r="AF55" s="127"/>
      <c r="AG55" s="127"/>
      <c r="AH55" s="127" t="s">
        <v>209</v>
      </c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70">
        <v>7600</v>
      </c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>
        <v>7592</v>
      </c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>
        <f>BC55-BY55</f>
        <v>8</v>
      </c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128"/>
    </row>
    <row r="56" spans="1:108" ht="25.5" customHeight="1">
      <c r="A56" s="245" t="s">
        <v>108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30"/>
      <c r="AB56" s="62"/>
      <c r="AC56" s="127"/>
      <c r="AD56" s="127"/>
      <c r="AE56" s="127"/>
      <c r="AF56" s="127"/>
      <c r="AG56" s="127"/>
      <c r="AH56" s="127" t="s">
        <v>210</v>
      </c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70">
        <v>20000</v>
      </c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>
        <v>20000</v>
      </c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>
        <f>BC56-BY56</f>
        <v>0</v>
      </c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128"/>
    </row>
    <row r="57" spans="1:108" ht="25.5" customHeight="1" thickBot="1">
      <c r="A57" s="246" t="s">
        <v>112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8"/>
      <c r="AB57" s="101"/>
      <c r="AC57" s="151"/>
      <c r="AD57" s="151"/>
      <c r="AE57" s="151"/>
      <c r="AF57" s="151"/>
      <c r="AG57" s="151"/>
      <c r="AH57" s="151" t="s">
        <v>211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32">
        <v>3600</v>
      </c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>
        <v>3600</v>
      </c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>
        <f>BC57-BY57</f>
        <v>0</v>
      </c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3"/>
    </row>
    <row r="58" spans="1:108" ht="13.5" customHeight="1" thickBo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155"/>
      <c r="AC58" s="156"/>
      <c r="AD58" s="156"/>
      <c r="AE58" s="156"/>
      <c r="AF58" s="156"/>
      <c r="AG58" s="156"/>
      <c r="AH58" s="148" t="s">
        <v>94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3">
        <f>BC59+BC60</f>
        <v>9500</v>
      </c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4">
        <f>BY59+BY60</f>
        <v>9424.98</v>
      </c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>
        <f t="shared" si="2"/>
        <v>75.02000000000044</v>
      </c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63"/>
    </row>
    <row r="59" spans="1:108" ht="23.25" customHeight="1">
      <c r="A59" s="248" t="s">
        <v>108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5"/>
      <c r="AB59" s="136"/>
      <c r="AC59" s="137"/>
      <c r="AD59" s="137"/>
      <c r="AE59" s="137"/>
      <c r="AF59" s="137"/>
      <c r="AG59" s="137"/>
      <c r="AH59" s="138" t="s">
        <v>212</v>
      </c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9">
        <v>4100</v>
      </c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40">
        <v>4025.03</v>
      </c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>
        <f t="shared" si="2"/>
        <v>74.9699999999998</v>
      </c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1"/>
    </row>
    <row r="60" spans="1:108" ht="23.25" customHeight="1" thickBot="1">
      <c r="A60" s="248" t="s">
        <v>108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5"/>
      <c r="AB60" s="136"/>
      <c r="AC60" s="137"/>
      <c r="AD60" s="137"/>
      <c r="AE60" s="137"/>
      <c r="AF60" s="137"/>
      <c r="AG60" s="137"/>
      <c r="AH60" s="138" t="s">
        <v>213</v>
      </c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9">
        <v>5400</v>
      </c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40">
        <v>5399.95</v>
      </c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>
        <f>BC60-BY60</f>
        <v>0.0500000000001819</v>
      </c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1"/>
    </row>
    <row r="61" spans="1:108" ht="18.75" customHeight="1" thickBot="1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6"/>
      <c r="AC61" s="156"/>
      <c r="AD61" s="156"/>
      <c r="AE61" s="156"/>
      <c r="AF61" s="156"/>
      <c r="AG61" s="156"/>
      <c r="AH61" s="148" t="s">
        <v>116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3">
        <f>BC62+BC63</f>
        <v>170100</v>
      </c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4">
        <f>BY62+BY63</f>
        <v>32757.05</v>
      </c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>
        <f t="shared" si="2"/>
        <v>137342.95</v>
      </c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63"/>
    </row>
    <row r="62" spans="1:108" ht="24" customHeight="1">
      <c r="A62" s="242" t="s">
        <v>107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6"/>
      <c r="AB62" s="109"/>
      <c r="AC62" s="125"/>
      <c r="AD62" s="125"/>
      <c r="AE62" s="125"/>
      <c r="AF62" s="125"/>
      <c r="AG62" s="125"/>
      <c r="AH62" s="125" t="s">
        <v>214</v>
      </c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6">
        <v>131300</v>
      </c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>
        <v>25000</v>
      </c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>
        <f t="shared" si="2"/>
        <v>106300</v>
      </c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65"/>
    </row>
    <row r="63" spans="1:108" ht="24" customHeight="1" thickBot="1">
      <c r="A63" s="246" t="s">
        <v>107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8"/>
      <c r="AB63" s="101"/>
      <c r="AC63" s="151"/>
      <c r="AD63" s="151"/>
      <c r="AE63" s="151"/>
      <c r="AF63" s="151"/>
      <c r="AG63" s="151"/>
      <c r="AH63" s="151" t="s">
        <v>215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32">
        <v>38800</v>
      </c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>
        <v>7757.05</v>
      </c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>
        <f>BC63-BY63</f>
        <v>31042.95</v>
      </c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21" customHeight="1" thickBot="1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4"/>
      <c r="AB64" s="155"/>
      <c r="AC64" s="156"/>
      <c r="AD64" s="156"/>
      <c r="AE64" s="156"/>
      <c r="AF64" s="156"/>
      <c r="AG64" s="156"/>
      <c r="AH64" s="148" t="s">
        <v>95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3">
        <f>BC65+BC66+BC67+BC68+BC69+BC70+BC71+BC72+BC73</f>
        <v>3189400</v>
      </c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3">
        <f>BY65+BY66+BY67+BY68+BY69+BY70+BY71+BY72+BY73</f>
        <v>3163278.2199999997</v>
      </c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3">
        <f>CO65+CO66+CO67+CO68+CO69+CO70+CO71+CO72+CO73</f>
        <v>26121.780000000155</v>
      </c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63"/>
    </row>
    <row r="65" spans="1:108" ht="35.25" customHeight="1">
      <c r="A65" s="245" t="s">
        <v>117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30"/>
      <c r="AB65" s="61"/>
      <c r="AC65" s="130"/>
      <c r="AD65" s="130"/>
      <c r="AE65" s="130"/>
      <c r="AF65" s="130"/>
      <c r="AG65" s="131"/>
      <c r="AH65" s="127" t="s">
        <v>216</v>
      </c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64">
        <v>202700</v>
      </c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6"/>
      <c r="BV65" s="25"/>
      <c r="BW65" s="25"/>
      <c r="BX65" s="25"/>
      <c r="BY65" s="64">
        <v>184975.39</v>
      </c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6"/>
      <c r="CO65" s="64">
        <f>BC65-BY65</f>
        <v>17724.609999999986</v>
      </c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249"/>
    </row>
    <row r="66" spans="1:108" ht="35.25" customHeight="1">
      <c r="A66" s="250" t="s">
        <v>107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4"/>
      <c r="AB66" s="61"/>
      <c r="AC66" s="130"/>
      <c r="AD66" s="130"/>
      <c r="AE66" s="130"/>
      <c r="AF66" s="130"/>
      <c r="AG66" s="131"/>
      <c r="AH66" s="127" t="s">
        <v>217</v>
      </c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64">
        <v>73700</v>
      </c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50"/>
      <c r="BV66" s="25"/>
      <c r="BW66" s="25"/>
      <c r="BX66" s="25"/>
      <c r="BY66" s="64">
        <v>73666.96</v>
      </c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1"/>
      <c r="CO66" s="64">
        <f aca="true" t="shared" si="3" ref="CO66:CO71">BC66-BY66</f>
        <v>33.0399999999936</v>
      </c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251"/>
    </row>
    <row r="67" spans="1:108" ht="20.25" customHeight="1">
      <c r="A67" s="245" t="s">
        <v>108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30"/>
      <c r="AB67" s="62"/>
      <c r="AC67" s="127"/>
      <c r="AD67" s="127"/>
      <c r="AE67" s="127"/>
      <c r="AF67" s="127"/>
      <c r="AG67" s="127"/>
      <c r="AH67" s="127" t="s">
        <v>218</v>
      </c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70">
        <v>57600</v>
      </c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>
        <v>57586.84</v>
      </c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>
        <f t="shared" si="3"/>
        <v>13.160000000003492</v>
      </c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128"/>
    </row>
    <row r="68" spans="1:108" ht="20.25" customHeight="1">
      <c r="A68" s="245" t="s">
        <v>111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30"/>
      <c r="AB68" s="62"/>
      <c r="AC68" s="127"/>
      <c r="AD68" s="127"/>
      <c r="AE68" s="127"/>
      <c r="AF68" s="127"/>
      <c r="AG68" s="127"/>
      <c r="AH68" s="127" t="s">
        <v>219</v>
      </c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70">
        <v>15000</v>
      </c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>
        <v>15000</v>
      </c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>
        <f t="shared" si="3"/>
        <v>0</v>
      </c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128"/>
    </row>
    <row r="69" spans="1:108" ht="29.25" customHeight="1">
      <c r="A69" s="247" t="s">
        <v>107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2"/>
      <c r="AB69" s="101"/>
      <c r="AC69" s="151"/>
      <c r="AD69" s="151"/>
      <c r="AE69" s="151"/>
      <c r="AF69" s="151"/>
      <c r="AG69" s="151"/>
      <c r="AH69" s="151" t="s">
        <v>220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32">
        <v>37300</v>
      </c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>
        <v>37225.84</v>
      </c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>
        <f t="shared" si="3"/>
        <v>74.16000000000349</v>
      </c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39.75" customHeight="1">
      <c r="A70" s="245" t="s">
        <v>117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30"/>
      <c r="AB70" s="61"/>
      <c r="AC70" s="130"/>
      <c r="AD70" s="130"/>
      <c r="AE70" s="130"/>
      <c r="AF70" s="130"/>
      <c r="AG70" s="131"/>
      <c r="AH70" s="127" t="s">
        <v>221</v>
      </c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64">
        <v>15000</v>
      </c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6"/>
      <c r="BV70" s="25"/>
      <c r="BW70" s="25"/>
      <c r="BX70" s="25"/>
      <c r="BY70" s="64">
        <v>10558.84</v>
      </c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6"/>
      <c r="CO70" s="64">
        <f t="shared" si="3"/>
        <v>4441.16</v>
      </c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249"/>
    </row>
    <row r="71" spans="1:108" ht="21" customHeight="1">
      <c r="A71" s="245" t="s">
        <v>111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30"/>
      <c r="AB71" s="62"/>
      <c r="AC71" s="127"/>
      <c r="AD71" s="127"/>
      <c r="AE71" s="127"/>
      <c r="AF71" s="127"/>
      <c r="AG71" s="127"/>
      <c r="AH71" s="127" t="s">
        <v>222</v>
      </c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70">
        <v>60000</v>
      </c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>
        <v>60000</v>
      </c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>
        <f t="shared" si="3"/>
        <v>0</v>
      </c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128"/>
    </row>
    <row r="72" spans="1:108" ht="21" customHeight="1">
      <c r="A72" s="245" t="s">
        <v>117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30"/>
      <c r="AB72" s="61"/>
      <c r="AC72" s="130"/>
      <c r="AD72" s="130"/>
      <c r="AE72" s="130"/>
      <c r="AF72" s="130"/>
      <c r="AG72" s="131"/>
      <c r="AH72" s="127" t="s">
        <v>223</v>
      </c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64">
        <v>200000</v>
      </c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6"/>
      <c r="BV72" s="25"/>
      <c r="BW72" s="25"/>
      <c r="BX72" s="25"/>
      <c r="BY72" s="64">
        <v>196255.28</v>
      </c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6"/>
      <c r="CO72" s="64">
        <f>BC72-BY72</f>
        <v>3744.720000000001</v>
      </c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249"/>
    </row>
    <row r="73" spans="1:108" ht="13.5" customHeight="1" thickBot="1">
      <c r="A73" s="245" t="s">
        <v>108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30"/>
      <c r="AB73" s="62"/>
      <c r="AC73" s="127"/>
      <c r="AD73" s="127"/>
      <c r="AE73" s="127"/>
      <c r="AF73" s="127"/>
      <c r="AG73" s="127"/>
      <c r="AH73" s="127" t="s">
        <v>224</v>
      </c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70">
        <v>2528100</v>
      </c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>
        <v>2528009.07</v>
      </c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>
        <f>BC73-BY73</f>
        <v>90.93000000016764</v>
      </c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128"/>
    </row>
    <row r="74" spans="1:108" ht="13.5" customHeight="1" thickBot="1">
      <c r="A74" s="15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4"/>
      <c r="AB74" s="155"/>
      <c r="AC74" s="156"/>
      <c r="AD74" s="156"/>
      <c r="AE74" s="156"/>
      <c r="AF74" s="156"/>
      <c r="AG74" s="156"/>
      <c r="AH74" s="148" t="s">
        <v>96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3">
        <f>BC75+BC76+BC77+BC79+BC78+BC80+BC81</f>
        <v>3639300</v>
      </c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3">
        <f>BY75+BY76+BY77+BY78+BY79+BY80+BY81</f>
        <v>939255.9299999999</v>
      </c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3">
        <f>CO75+CO76+CO77+CO78+CO79+CO80+CO81</f>
        <v>2700044.07</v>
      </c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63"/>
    </row>
    <row r="75" spans="1:108" ht="30.75" customHeight="1">
      <c r="A75" s="245" t="s">
        <v>107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30"/>
      <c r="AB75" s="62"/>
      <c r="AC75" s="127"/>
      <c r="AD75" s="127"/>
      <c r="AE75" s="127"/>
      <c r="AF75" s="127"/>
      <c r="AG75" s="127"/>
      <c r="AH75" s="127" t="s">
        <v>225</v>
      </c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71">
        <v>195300</v>
      </c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>
        <v>11998.24</v>
      </c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>
        <f>BC75-BY75</f>
        <v>183301.76</v>
      </c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2"/>
    </row>
    <row r="76" spans="1:108" ht="30.75" customHeight="1">
      <c r="A76" s="245" t="s">
        <v>112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30"/>
      <c r="AB76" s="62"/>
      <c r="AC76" s="127"/>
      <c r="AD76" s="127"/>
      <c r="AE76" s="127"/>
      <c r="AF76" s="127"/>
      <c r="AG76" s="127"/>
      <c r="AH76" s="127" t="s">
        <v>226</v>
      </c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70">
        <v>12000</v>
      </c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>
        <v>12000</v>
      </c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>
        <f>BC76-BY76</f>
        <v>0</v>
      </c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128"/>
    </row>
    <row r="77" spans="1:108" ht="30.75" customHeight="1">
      <c r="A77" s="245" t="s">
        <v>111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30"/>
      <c r="AB77" s="62"/>
      <c r="AC77" s="127"/>
      <c r="AD77" s="127"/>
      <c r="AE77" s="127"/>
      <c r="AF77" s="127"/>
      <c r="AG77" s="127"/>
      <c r="AH77" s="127" t="s">
        <v>227</v>
      </c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70">
        <v>10900</v>
      </c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>
        <v>10890</v>
      </c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>
        <f>BC77-BY77</f>
        <v>10</v>
      </c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128"/>
    </row>
    <row r="78" spans="1:108" ht="14.25" customHeight="1">
      <c r="A78" s="245" t="s">
        <v>106</v>
      </c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30"/>
      <c r="AB78" s="62"/>
      <c r="AC78" s="127"/>
      <c r="AD78" s="127"/>
      <c r="AE78" s="127"/>
      <c r="AF78" s="127"/>
      <c r="AG78" s="127"/>
      <c r="AH78" s="127" t="s">
        <v>228</v>
      </c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71">
        <v>721100</v>
      </c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>
        <v>721081.09</v>
      </c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>
        <f aca="true" t="shared" si="4" ref="CO78:CO98">BC78-BY78</f>
        <v>18.910000000032596</v>
      </c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2"/>
    </row>
    <row r="79" spans="1:108" ht="21" customHeight="1">
      <c r="A79" s="245" t="s">
        <v>107</v>
      </c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30"/>
      <c r="AB79" s="62"/>
      <c r="AC79" s="127"/>
      <c r="AD79" s="127"/>
      <c r="AE79" s="127"/>
      <c r="AF79" s="127"/>
      <c r="AG79" s="127"/>
      <c r="AH79" s="127" t="s">
        <v>229</v>
      </c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71">
        <v>2250000</v>
      </c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>
        <v>150000</v>
      </c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>
        <f t="shared" si="4"/>
        <v>2100000</v>
      </c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2"/>
    </row>
    <row r="80" spans="1:108" ht="24.75" customHeight="1">
      <c r="A80" s="245" t="s">
        <v>107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30"/>
      <c r="AB80" s="62"/>
      <c r="AC80" s="127"/>
      <c r="AD80" s="127"/>
      <c r="AE80" s="127"/>
      <c r="AF80" s="127"/>
      <c r="AG80" s="127"/>
      <c r="AH80" s="127" t="s">
        <v>230</v>
      </c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71">
        <v>300000</v>
      </c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>
        <v>23286.6</v>
      </c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>
        <f t="shared" si="4"/>
        <v>276713.4</v>
      </c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2"/>
    </row>
    <row r="81" spans="1:108" ht="24" customHeight="1" thickBot="1">
      <c r="A81" s="245" t="s">
        <v>107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30"/>
      <c r="AB81" s="62"/>
      <c r="AC81" s="127"/>
      <c r="AD81" s="127"/>
      <c r="AE81" s="127"/>
      <c r="AF81" s="127"/>
      <c r="AG81" s="127"/>
      <c r="AH81" s="127" t="s">
        <v>231</v>
      </c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71">
        <v>150000</v>
      </c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>
        <v>10000</v>
      </c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>
        <f t="shared" si="4"/>
        <v>140000</v>
      </c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2"/>
    </row>
    <row r="82" spans="1:108" ht="23.25" customHeight="1" hidden="1">
      <c r="A82" s="243" t="s">
        <v>111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166"/>
      <c r="AB82" s="62"/>
      <c r="AC82" s="127"/>
      <c r="AD82" s="127"/>
      <c r="AE82" s="127"/>
      <c r="AF82" s="127"/>
      <c r="AG82" s="127"/>
      <c r="AH82" s="127" t="s">
        <v>86</v>
      </c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>
        <v>0</v>
      </c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>
        <f t="shared" si="4"/>
        <v>0</v>
      </c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2"/>
    </row>
    <row r="83" spans="1:108" ht="21.75" customHeight="1" hidden="1">
      <c r="A83" s="243" t="s">
        <v>107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166"/>
      <c r="AB83" s="101"/>
      <c r="AC83" s="151"/>
      <c r="AD83" s="151"/>
      <c r="AE83" s="151"/>
      <c r="AF83" s="151"/>
      <c r="AG83" s="151"/>
      <c r="AH83" s="151" t="s">
        <v>87</v>
      </c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>
        <v>0</v>
      </c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>
        <f t="shared" si="4"/>
        <v>0</v>
      </c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1"/>
    </row>
    <row r="84" spans="1:108" ht="21.75" customHeight="1" thickBot="1">
      <c r="A84" s="145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7"/>
      <c r="AB84" s="164"/>
      <c r="AC84" s="148"/>
      <c r="AD84" s="148"/>
      <c r="AE84" s="148"/>
      <c r="AF84" s="148"/>
      <c r="AG84" s="148"/>
      <c r="AH84" s="148" t="s">
        <v>232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3">
        <f>BC85</f>
        <v>20000</v>
      </c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3">
        <f>BY85</f>
        <v>17742</v>
      </c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3">
        <f>BC84-BY84</f>
        <v>2258</v>
      </c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69"/>
    </row>
    <row r="85" spans="1:108" ht="21.75" customHeight="1" thickBot="1">
      <c r="A85" s="245" t="s">
        <v>108</v>
      </c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30"/>
      <c r="AB85" s="62"/>
      <c r="AC85" s="127"/>
      <c r="AD85" s="127"/>
      <c r="AE85" s="127"/>
      <c r="AF85" s="127"/>
      <c r="AG85" s="127"/>
      <c r="AH85" s="127" t="s">
        <v>233</v>
      </c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70">
        <v>20000</v>
      </c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>
        <v>17742</v>
      </c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>
        <f>BC85-BY85</f>
        <v>2258</v>
      </c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128"/>
    </row>
    <row r="86" spans="1:108" ht="13.5" customHeight="1" thickBot="1">
      <c r="A86" s="145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7"/>
      <c r="AB86" s="164"/>
      <c r="AC86" s="148"/>
      <c r="AD86" s="148"/>
      <c r="AE86" s="148"/>
      <c r="AF86" s="148"/>
      <c r="AG86" s="148"/>
      <c r="AH86" s="148" t="s">
        <v>97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3">
        <f>BC87+BC88+BC89+BC90+BC91+BC92+BC93</f>
        <v>4566400</v>
      </c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3">
        <f>BY87+BY88+BY89+BY90+BY91+BY92+BY93</f>
        <v>4560643.62</v>
      </c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3">
        <f>CO87+CO88+CO89+CO90+CO91+CO92+CO93</f>
        <v>5756.379999999888</v>
      </c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63"/>
    </row>
    <row r="87" spans="1:108" ht="42" customHeight="1">
      <c r="A87" s="244" t="s">
        <v>234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8"/>
      <c r="AB87" s="109"/>
      <c r="AC87" s="125"/>
      <c r="AD87" s="125"/>
      <c r="AE87" s="125"/>
      <c r="AF87" s="125"/>
      <c r="AG87" s="125"/>
      <c r="AH87" s="125" t="s">
        <v>235</v>
      </c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6">
        <v>87200</v>
      </c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>
        <v>87200</v>
      </c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>
        <f>BC87-BY87</f>
        <v>0</v>
      </c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65"/>
    </row>
    <row r="88" spans="1:108" ht="48.75" customHeight="1">
      <c r="A88" s="244" t="s">
        <v>117</v>
      </c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8"/>
      <c r="AB88" s="109"/>
      <c r="AC88" s="125"/>
      <c r="AD88" s="125"/>
      <c r="AE88" s="125"/>
      <c r="AF88" s="125"/>
      <c r="AG88" s="125"/>
      <c r="AH88" s="125" t="s">
        <v>236</v>
      </c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6">
        <v>592500</v>
      </c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>
        <v>592500</v>
      </c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>
        <f>BC88-BY88</f>
        <v>0</v>
      </c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65"/>
    </row>
    <row r="89" spans="1:108" ht="48.75" customHeight="1">
      <c r="A89" s="245" t="s">
        <v>117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30"/>
      <c r="AB89" s="62"/>
      <c r="AC89" s="127"/>
      <c r="AD89" s="127"/>
      <c r="AE89" s="127"/>
      <c r="AF89" s="127"/>
      <c r="AG89" s="127"/>
      <c r="AH89" s="127" t="s">
        <v>237</v>
      </c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70">
        <v>3698900</v>
      </c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>
        <v>3693212.37</v>
      </c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>
        <f t="shared" si="4"/>
        <v>5687.629999999888</v>
      </c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128"/>
    </row>
    <row r="90" spans="1:108" ht="48.75" customHeight="1">
      <c r="A90" s="247" t="s">
        <v>117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2"/>
      <c r="AB90" s="101"/>
      <c r="AC90" s="151"/>
      <c r="AD90" s="151"/>
      <c r="AE90" s="151"/>
      <c r="AF90" s="151"/>
      <c r="AG90" s="151"/>
      <c r="AH90" s="151" t="s">
        <v>239</v>
      </c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32">
        <v>33800</v>
      </c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>
        <v>33800</v>
      </c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>
        <f>BC90-BY90</f>
        <v>0</v>
      </c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3"/>
    </row>
    <row r="91" spans="1:108" ht="48.75" customHeight="1">
      <c r="A91" s="245" t="s">
        <v>111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30"/>
      <c r="AB91" s="62"/>
      <c r="AC91" s="127"/>
      <c r="AD91" s="127"/>
      <c r="AE91" s="127"/>
      <c r="AF91" s="127"/>
      <c r="AG91" s="127"/>
      <c r="AH91" s="127" t="s">
        <v>238</v>
      </c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70">
        <v>140000</v>
      </c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>
        <v>140000</v>
      </c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>
        <f>BC91-BY91</f>
        <v>0</v>
      </c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128"/>
    </row>
    <row r="92" spans="1:108" ht="48.75" customHeight="1">
      <c r="A92" s="244" t="s">
        <v>234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8"/>
      <c r="AB92" s="109"/>
      <c r="AC92" s="125"/>
      <c r="AD92" s="125"/>
      <c r="AE92" s="125"/>
      <c r="AF92" s="125"/>
      <c r="AG92" s="125"/>
      <c r="AH92" s="125" t="s">
        <v>240</v>
      </c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6">
        <v>5000</v>
      </c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>
        <v>5000</v>
      </c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>
        <f>BC92-BY92</f>
        <v>0</v>
      </c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65"/>
    </row>
    <row r="93" spans="1:108" ht="22.5" customHeight="1" thickBot="1">
      <c r="A93" s="245" t="s">
        <v>108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30"/>
      <c r="AB93" s="62"/>
      <c r="AC93" s="127"/>
      <c r="AD93" s="127"/>
      <c r="AE93" s="127"/>
      <c r="AF93" s="127"/>
      <c r="AG93" s="127"/>
      <c r="AH93" s="127" t="s">
        <v>241</v>
      </c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70">
        <v>9000</v>
      </c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>
        <v>8931.25</v>
      </c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>
        <f>BC93-BY93</f>
        <v>68.75</v>
      </c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128"/>
    </row>
    <row r="94" spans="1:108" ht="13.5" customHeight="1" thickBot="1">
      <c r="A94" s="152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4"/>
      <c r="AB94" s="155"/>
      <c r="AC94" s="156"/>
      <c r="AD94" s="156"/>
      <c r="AE94" s="156"/>
      <c r="AF94" s="156"/>
      <c r="AG94" s="156"/>
      <c r="AH94" s="148" t="s">
        <v>98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4">
        <f>BC95</f>
        <v>157100</v>
      </c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>
        <f>BY95</f>
        <v>150761</v>
      </c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>
        <f t="shared" si="4"/>
        <v>6339</v>
      </c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63"/>
    </row>
    <row r="95" spans="1:108" ht="45.75" customHeight="1" thickBot="1">
      <c r="A95" s="248" t="s">
        <v>109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5"/>
      <c r="AB95" s="136"/>
      <c r="AC95" s="137"/>
      <c r="AD95" s="137"/>
      <c r="AE95" s="137"/>
      <c r="AF95" s="137"/>
      <c r="AG95" s="137"/>
      <c r="AH95" s="137" t="s">
        <v>242</v>
      </c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40">
        <v>157100</v>
      </c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>
        <v>150761</v>
      </c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>
        <f t="shared" si="4"/>
        <v>6339</v>
      </c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3.5" customHeight="1" thickBot="1">
      <c r="A96" s="152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4"/>
      <c r="AB96" s="155"/>
      <c r="AC96" s="156"/>
      <c r="AD96" s="156"/>
      <c r="AE96" s="156"/>
      <c r="AF96" s="156"/>
      <c r="AG96" s="156"/>
      <c r="AH96" s="148" t="s">
        <v>99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3">
        <v>50000</v>
      </c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>
        <f>BY97</f>
        <v>49920</v>
      </c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>
        <f t="shared" si="4"/>
        <v>80</v>
      </c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69"/>
    </row>
    <row r="97" spans="1:108" ht="13.5" customHeight="1" thickBot="1">
      <c r="A97" s="252" t="s">
        <v>110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36"/>
      <c r="AC97" s="137"/>
      <c r="AD97" s="137"/>
      <c r="AE97" s="137"/>
      <c r="AF97" s="137"/>
      <c r="AG97" s="137"/>
      <c r="AH97" s="137" t="s">
        <v>243</v>
      </c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9">
        <v>50000</v>
      </c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>
        <v>49920</v>
      </c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>
        <f t="shared" si="4"/>
        <v>80</v>
      </c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253"/>
    </row>
    <row r="98" spans="1:108" ht="13.5" customHeight="1" thickBot="1">
      <c r="A98" s="194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55"/>
      <c r="AC98" s="156"/>
      <c r="AD98" s="156"/>
      <c r="AE98" s="156"/>
      <c r="AF98" s="156"/>
      <c r="AG98" s="156"/>
      <c r="AH98" s="148" t="s">
        <v>100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3">
        <f>BC99</f>
        <v>507600</v>
      </c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>
        <f>BY99</f>
        <v>507600</v>
      </c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>
        <f t="shared" si="4"/>
        <v>0</v>
      </c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69"/>
    </row>
    <row r="99" spans="1:108" ht="45.75" customHeight="1">
      <c r="A99" s="192" t="s">
        <v>113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84"/>
      <c r="AC99" s="184"/>
      <c r="AD99" s="184"/>
      <c r="AE99" s="184"/>
      <c r="AF99" s="184"/>
      <c r="AG99" s="184"/>
      <c r="AH99" s="184" t="s">
        <v>244</v>
      </c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85">
        <v>507600</v>
      </c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>
        <v>507600</v>
      </c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>
        <f aca="true" t="shared" si="5" ref="CO99:CO104">BC99-BY99</f>
        <v>0</v>
      </c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191"/>
    </row>
    <row r="100" spans="1:108" ht="13.5" customHeight="1" thickBot="1">
      <c r="A100" s="196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8"/>
      <c r="AC100" s="198"/>
      <c r="AD100" s="198"/>
      <c r="AE100" s="198"/>
      <c r="AF100" s="198"/>
      <c r="AG100" s="198"/>
      <c r="AH100" s="158" t="s">
        <v>245</v>
      </c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9">
        <f>BC101+BC102+BC103+BC104</f>
        <v>85200</v>
      </c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60">
        <f>BY101+BY102+BY103+BY104</f>
        <v>75707.09999999999</v>
      </c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160"/>
      <c r="CM100" s="160"/>
      <c r="CN100" s="160"/>
      <c r="CO100" s="160">
        <f t="shared" si="5"/>
        <v>9492.900000000009</v>
      </c>
      <c r="CP100" s="160"/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1"/>
    </row>
    <row r="101" spans="1:108" ht="13.5" customHeight="1">
      <c r="A101" s="242" t="s">
        <v>103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99"/>
      <c r="AB101" s="125"/>
      <c r="AC101" s="125"/>
      <c r="AD101" s="125"/>
      <c r="AE101" s="125"/>
      <c r="AF101" s="125"/>
      <c r="AG101" s="125"/>
      <c r="AH101" s="125" t="s">
        <v>246</v>
      </c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6">
        <v>61500</v>
      </c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19">
        <v>54292.42</v>
      </c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>
        <f t="shared" si="5"/>
        <v>7207.580000000002</v>
      </c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ht="24" customHeight="1">
      <c r="A102" s="243" t="s">
        <v>114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9"/>
      <c r="AB102" s="127"/>
      <c r="AC102" s="127"/>
      <c r="AD102" s="127"/>
      <c r="AE102" s="127"/>
      <c r="AF102" s="127"/>
      <c r="AG102" s="127"/>
      <c r="AH102" s="127" t="s">
        <v>247</v>
      </c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70">
        <v>18500</v>
      </c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1">
        <v>16396.25</v>
      </c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>
        <f t="shared" si="5"/>
        <v>2103.75</v>
      </c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2"/>
    </row>
    <row r="103" spans="1:108" ht="21.75" customHeight="1">
      <c r="A103" s="243" t="s">
        <v>112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166"/>
      <c r="AB103" s="127"/>
      <c r="AC103" s="127"/>
      <c r="AD103" s="127"/>
      <c r="AE103" s="127"/>
      <c r="AF103" s="127"/>
      <c r="AG103" s="127"/>
      <c r="AH103" s="127" t="s">
        <v>248</v>
      </c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70">
        <v>4800</v>
      </c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1">
        <v>4800</v>
      </c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>
        <f t="shared" si="5"/>
        <v>0</v>
      </c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2"/>
    </row>
    <row r="104" spans="1:108" ht="21.75" customHeight="1">
      <c r="A104" s="243" t="s">
        <v>110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9"/>
      <c r="AB104" s="127"/>
      <c r="AC104" s="127"/>
      <c r="AD104" s="127"/>
      <c r="AE104" s="127"/>
      <c r="AF104" s="127"/>
      <c r="AG104" s="127"/>
      <c r="AH104" s="127" t="s">
        <v>249</v>
      </c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70">
        <v>400</v>
      </c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1">
        <v>218.43</v>
      </c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>
        <f t="shared" si="5"/>
        <v>181.57</v>
      </c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2"/>
    </row>
    <row r="105" spans="1:108" ht="9" customHeight="1" thickBot="1">
      <c r="A105" s="25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255"/>
    </row>
    <row r="106" spans="1:108" ht="23.25" customHeight="1">
      <c r="A106" s="256" t="s">
        <v>40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4"/>
      <c r="AB106" s="172" t="s">
        <v>16</v>
      </c>
      <c r="AC106" s="171"/>
      <c r="AD106" s="171"/>
      <c r="AE106" s="171"/>
      <c r="AF106" s="171"/>
      <c r="AG106" s="171"/>
      <c r="AH106" s="170" t="s">
        <v>6</v>
      </c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86">
        <v>-72400</v>
      </c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7"/>
      <c r="BY106" s="186">
        <v>2701970.88</v>
      </c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7"/>
      <c r="CO106" s="186" t="s">
        <v>55</v>
      </c>
      <c r="CP106" s="186"/>
      <c r="CQ106" s="186"/>
      <c r="CR106" s="186"/>
      <c r="CS106" s="186"/>
      <c r="CT106" s="186"/>
      <c r="CU106" s="186"/>
      <c r="CV106" s="186"/>
      <c r="CW106" s="186"/>
      <c r="CX106" s="186"/>
      <c r="CY106" s="186"/>
      <c r="CZ106" s="186"/>
      <c r="DA106" s="186"/>
      <c r="DB106" s="186"/>
      <c r="DC106" s="186"/>
      <c r="DD106" s="188"/>
    </row>
    <row r="107" spans="1:108" ht="1.5" customHeight="1" thickBot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10"/>
      <c r="AB107" s="8"/>
      <c r="AC107" s="9"/>
      <c r="AD107" s="9"/>
      <c r="AE107" s="9"/>
      <c r="AF107" s="9"/>
      <c r="AG107" s="9"/>
      <c r="AH107" s="11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11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11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11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10"/>
    </row>
  </sheetData>
  <sheetProtection/>
  <mergeCells count="618">
    <mergeCell ref="CO39:DD39"/>
    <mergeCell ref="A90:AA90"/>
    <mergeCell ref="AB90:AG90"/>
    <mergeCell ref="AH90:BB90"/>
    <mergeCell ref="BC90:BX90"/>
    <mergeCell ref="BY90:CN90"/>
    <mergeCell ref="CO90:DD90"/>
    <mergeCell ref="BC40:BX40"/>
    <mergeCell ref="BY40:CN40"/>
    <mergeCell ref="BY20:CN20"/>
    <mergeCell ref="CO20:DD20"/>
    <mergeCell ref="BY30:CN30"/>
    <mergeCell ref="CO30:DD30"/>
    <mergeCell ref="CO29:DD29"/>
    <mergeCell ref="CO40:DD40"/>
    <mergeCell ref="CO37:DD37"/>
    <mergeCell ref="CO38:DD38"/>
    <mergeCell ref="CO26:DD26"/>
    <mergeCell ref="BY39:CN39"/>
    <mergeCell ref="A20:AA20"/>
    <mergeCell ref="AB20:AG20"/>
    <mergeCell ref="AH20:BB20"/>
    <mergeCell ref="BC20:BX20"/>
    <mergeCell ref="BC37:BX37"/>
    <mergeCell ref="BY37:CN37"/>
    <mergeCell ref="BC38:BX38"/>
    <mergeCell ref="BY38:CN38"/>
    <mergeCell ref="AB39:AG39"/>
    <mergeCell ref="A19:AA19"/>
    <mergeCell ref="AB19:AG19"/>
    <mergeCell ref="AH19:BB19"/>
    <mergeCell ref="BC19:BX19"/>
    <mergeCell ref="A18:AA18"/>
    <mergeCell ref="AB18:AG18"/>
    <mergeCell ref="AH18:BB18"/>
    <mergeCell ref="BC18:BX18"/>
    <mergeCell ref="CO16:DD16"/>
    <mergeCell ref="CO15:DD15"/>
    <mergeCell ref="BY18:CN18"/>
    <mergeCell ref="CO18:DD18"/>
    <mergeCell ref="BY15:CN15"/>
    <mergeCell ref="CO17:DD17"/>
    <mergeCell ref="A16:AA16"/>
    <mergeCell ref="AB16:AG16"/>
    <mergeCell ref="AH16:BB16"/>
    <mergeCell ref="BC16:BX16"/>
    <mergeCell ref="CO63:DD63"/>
    <mergeCell ref="A93:AA93"/>
    <mergeCell ref="AB93:AG93"/>
    <mergeCell ref="AH93:BB93"/>
    <mergeCell ref="BC93:BX93"/>
    <mergeCell ref="BY93:CN93"/>
    <mergeCell ref="CO93:DD93"/>
    <mergeCell ref="A88:AA88"/>
    <mergeCell ref="AB88:AG88"/>
    <mergeCell ref="A29:AA29"/>
    <mergeCell ref="A63:AA63"/>
    <mergeCell ref="AB63:AG63"/>
    <mergeCell ref="AH63:BB63"/>
    <mergeCell ref="A34:AA34"/>
    <mergeCell ref="A35:AA35"/>
    <mergeCell ref="AH37:BB37"/>
    <mergeCell ref="AB38:AG38"/>
    <mergeCell ref="A39:AA39"/>
    <mergeCell ref="AH39:BB39"/>
    <mergeCell ref="BC63:BX63"/>
    <mergeCell ref="BY63:CN63"/>
    <mergeCell ref="AH30:BB30"/>
    <mergeCell ref="BC30:BX30"/>
    <mergeCell ref="BC59:BX59"/>
    <mergeCell ref="BY59:CN59"/>
    <mergeCell ref="BY41:CN41"/>
    <mergeCell ref="AH38:BB38"/>
    <mergeCell ref="AH44:BB44"/>
    <mergeCell ref="BC39:BX39"/>
    <mergeCell ref="CO27:DD27"/>
    <mergeCell ref="BY29:CN29"/>
    <mergeCell ref="BY26:CN26"/>
    <mergeCell ref="AH26:BB26"/>
    <mergeCell ref="BC26:BX26"/>
    <mergeCell ref="AH29:BB29"/>
    <mergeCell ref="AB29:AG29"/>
    <mergeCell ref="AB30:AG30"/>
    <mergeCell ref="BY27:CN27"/>
    <mergeCell ref="A27:AA27"/>
    <mergeCell ref="AB27:AG27"/>
    <mergeCell ref="AH27:BB27"/>
    <mergeCell ref="BC27:BX27"/>
    <mergeCell ref="BY46:CN46"/>
    <mergeCell ref="AH45:BB45"/>
    <mergeCell ref="BC45:BX45"/>
    <mergeCell ref="BY50:CN50"/>
    <mergeCell ref="BC49:BX49"/>
    <mergeCell ref="BY49:CN49"/>
    <mergeCell ref="AH46:BB46"/>
    <mergeCell ref="BC46:BX46"/>
    <mergeCell ref="A104:AA104"/>
    <mergeCell ref="AB104:AG104"/>
    <mergeCell ref="A103:AA103"/>
    <mergeCell ref="AB103:AG103"/>
    <mergeCell ref="BY103:CN103"/>
    <mergeCell ref="CO103:DD103"/>
    <mergeCell ref="AH103:BB103"/>
    <mergeCell ref="BC103:BX103"/>
    <mergeCell ref="BY102:CN102"/>
    <mergeCell ref="CO102:DD102"/>
    <mergeCell ref="A102:AA102"/>
    <mergeCell ref="AB102:AG102"/>
    <mergeCell ref="AH102:BB102"/>
    <mergeCell ref="BC102:BX102"/>
    <mergeCell ref="A100:AA100"/>
    <mergeCell ref="AB100:AG100"/>
    <mergeCell ref="A101:AA101"/>
    <mergeCell ref="AB101:AG101"/>
    <mergeCell ref="BC97:BX97"/>
    <mergeCell ref="A99:AA99"/>
    <mergeCell ref="AB99:AG99"/>
    <mergeCell ref="AH99:BB99"/>
    <mergeCell ref="BC99:BX99"/>
    <mergeCell ref="A98:AA98"/>
    <mergeCell ref="AB98:AG98"/>
    <mergeCell ref="AH98:BB98"/>
    <mergeCell ref="BC98:BX98"/>
    <mergeCell ref="AH94:BB94"/>
    <mergeCell ref="AH101:BB101"/>
    <mergeCell ref="BC101:BX101"/>
    <mergeCell ref="CO97:DD97"/>
    <mergeCell ref="CO98:DD98"/>
    <mergeCell ref="BY101:CN101"/>
    <mergeCell ref="CO101:DD101"/>
    <mergeCell ref="BY99:CN99"/>
    <mergeCell ref="CO99:DD99"/>
    <mergeCell ref="BY97:CN97"/>
    <mergeCell ref="A95:AA95"/>
    <mergeCell ref="AB95:AG95"/>
    <mergeCell ref="AH95:BB95"/>
    <mergeCell ref="BC95:BX95"/>
    <mergeCell ref="AB83:AG83"/>
    <mergeCell ref="AH83:BB83"/>
    <mergeCell ref="BC83:BX83"/>
    <mergeCell ref="A89:AA89"/>
    <mergeCell ref="AB89:AG89"/>
    <mergeCell ref="AH89:BB89"/>
    <mergeCell ref="BC89:BX89"/>
    <mergeCell ref="AH88:BB88"/>
    <mergeCell ref="AH85:BB85"/>
    <mergeCell ref="AB84:AG84"/>
    <mergeCell ref="A6:AA6"/>
    <mergeCell ref="A2:DD2"/>
    <mergeCell ref="CO44:DD44"/>
    <mergeCell ref="BY45:CN45"/>
    <mergeCell ref="CO45:DD45"/>
    <mergeCell ref="BY42:CN42"/>
    <mergeCell ref="CO42:DD42"/>
    <mergeCell ref="AH41:BB41"/>
    <mergeCell ref="BC41:BX41"/>
    <mergeCell ref="A26:AA26"/>
    <mergeCell ref="BY106:CN106"/>
    <mergeCell ref="CO106:DD106"/>
    <mergeCell ref="AB32:AG32"/>
    <mergeCell ref="AH32:BB32"/>
    <mergeCell ref="BC32:BX32"/>
    <mergeCell ref="BY32:CN32"/>
    <mergeCell ref="CO32:DD32"/>
    <mergeCell ref="BC106:BX106"/>
    <mergeCell ref="CO46:DD46"/>
    <mergeCell ref="BY44:CN44"/>
    <mergeCell ref="BC44:BX44"/>
    <mergeCell ref="AB42:AG42"/>
    <mergeCell ref="AB41:AG41"/>
    <mergeCell ref="AB45:AG45"/>
    <mergeCell ref="AB44:AG44"/>
    <mergeCell ref="BC43:BX43"/>
    <mergeCell ref="AH42:BB42"/>
    <mergeCell ref="BC42:BX42"/>
    <mergeCell ref="CO41:DD41"/>
    <mergeCell ref="AB31:AG31"/>
    <mergeCell ref="CO5:DD5"/>
    <mergeCell ref="BC6:BX6"/>
    <mergeCell ref="BY6:CN6"/>
    <mergeCell ref="CO6:DD6"/>
    <mergeCell ref="CO28:DD28"/>
    <mergeCell ref="BY31:CN31"/>
    <mergeCell ref="CO31:DD31"/>
    <mergeCell ref="BY28:CN28"/>
    <mergeCell ref="BY14:CN14"/>
    <mergeCell ref="BY16:CN16"/>
    <mergeCell ref="BY21:CN21"/>
    <mergeCell ref="AB5:AG5"/>
    <mergeCell ref="AB6:AG6"/>
    <mergeCell ref="AH5:BB5"/>
    <mergeCell ref="AH6:BB6"/>
    <mergeCell ref="A3:AA3"/>
    <mergeCell ref="A4:AA4"/>
    <mergeCell ref="AB3:AG3"/>
    <mergeCell ref="AB4:AG4"/>
    <mergeCell ref="CO3:DD3"/>
    <mergeCell ref="BC4:BX4"/>
    <mergeCell ref="BY4:CN4"/>
    <mergeCell ref="CO4:DD4"/>
    <mergeCell ref="BC3:BX3"/>
    <mergeCell ref="BY3:CN3"/>
    <mergeCell ref="AH3:BB3"/>
    <mergeCell ref="AB10:AG10"/>
    <mergeCell ref="BY10:CN10"/>
    <mergeCell ref="AH10:BB10"/>
    <mergeCell ref="AH4:BB4"/>
    <mergeCell ref="BC5:BX5"/>
    <mergeCell ref="BY5:CN5"/>
    <mergeCell ref="BC10:BX10"/>
    <mergeCell ref="AH7:BB7"/>
    <mergeCell ref="BC7:BX7"/>
    <mergeCell ref="CO7:DD7"/>
    <mergeCell ref="AB9:AG9"/>
    <mergeCell ref="AH9:BB9"/>
    <mergeCell ref="BC9:BX9"/>
    <mergeCell ref="BY9:CN9"/>
    <mergeCell ref="CO9:DD9"/>
    <mergeCell ref="AB7:AG7"/>
    <mergeCell ref="AH8:BB8"/>
    <mergeCell ref="BC8:BX8"/>
    <mergeCell ref="BY7:CN7"/>
    <mergeCell ref="AB11:AG11"/>
    <mergeCell ref="AH11:BB11"/>
    <mergeCell ref="BC11:BX11"/>
    <mergeCell ref="BY11:CN11"/>
    <mergeCell ref="CO10:DD10"/>
    <mergeCell ref="CO11:DD11"/>
    <mergeCell ref="AH13:BB13"/>
    <mergeCell ref="CO13:DD13"/>
    <mergeCell ref="BY13:CN13"/>
    <mergeCell ref="CO14:DD14"/>
    <mergeCell ref="BY17:CN17"/>
    <mergeCell ref="AB13:AG13"/>
    <mergeCell ref="AB15:AG15"/>
    <mergeCell ref="AH15:BB15"/>
    <mergeCell ref="BC13:BX13"/>
    <mergeCell ref="BC15:BX15"/>
    <mergeCell ref="AB17:AG17"/>
    <mergeCell ref="AH17:BB17"/>
    <mergeCell ref="BC17:BX17"/>
    <mergeCell ref="AB14:AG14"/>
    <mergeCell ref="AH21:BB21"/>
    <mergeCell ref="BC21:BX21"/>
    <mergeCell ref="AB21:AG21"/>
    <mergeCell ref="AH14:BB14"/>
    <mergeCell ref="BC14:BX14"/>
    <mergeCell ref="CO21:DD21"/>
    <mergeCell ref="BY19:CN19"/>
    <mergeCell ref="CO19:DD19"/>
    <mergeCell ref="AB24:AG24"/>
    <mergeCell ref="AH24:BB24"/>
    <mergeCell ref="BY22:CN22"/>
    <mergeCell ref="AB22:AG22"/>
    <mergeCell ref="AH22:BB22"/>
    <mergeCell ref="AB23:AG23"/>
    <mergeCell ref="AH23:BB23"/>
    <mergeCell ref="CO25:DD25"/>
    <mergeCell ref="BC24:BX24"/>
    <mergeCell ref="BC22:BX22"/>
    <mergeCell ref="CO22:DD22"/>
    <mergeCell ref="BY23:CN23"/>
    <mergeCell ref="CO23:DD23"/>
    <mergeCell ref="BY24:CN24"/>
    <mergeCell ref="CO24:DD24"/>
    <mergeCell ref="BC23:BX23"/>
    <mergeCell ref="BY25:CN25"/>
    <mergeCell ref="BC31:BX31"/>
    <mergeCell ref="AB25:AG25"/>
    <mergeCell ref="AB28:AG28"/>
    <mergeCell ref="AH28:BB28"/>
    <mergeCell ref="BC28:BX28"/>
    <mergeCell ref="AH31:BB31"/>
    <mergeCell ref="AH25:BB25"/>
    <mergeCell ref="BC25:BX25"/>
    <mergeCell ref="BC29:BX29"/>
    <mergeCell ref="AB26:AG26"/>
    <mergeCell ref="CO50:DD50"/>
    <mergeCell ref="AB47:AG47"/>
    <mergeCell ref="AB50:AG50"/>
    <mergeCell ref="AH50:BB50"/>
    <mergeCell ref="BC50:BX50"/>
    <mergeCell ref="AH47:BB47"/>
    <mergeCell ref="BC47:BX47"/>
    <mergeCell ref="BY47:CN47"/>
    <mergeCell ref="AH49:BB49"/>
    <mergeCell ref="CO47:DD47"/>
    <mergeCell ref="AH48:BB48"/>
    <mergeCell ref="BC48:BX48"/>
    <mergeCell ref="AB49:AG49"/>
    <mergeCell ref="A45:AA45"/>
    <mergeCell ref="AB46:AG46"/>
    <mergeCell ref="AH52:BB52"/>
    <mergeCell ref="BC52:BX52"/>
    <mergeCell ref="AB51:AG51"/>
    <mergeCell ref="AH51:BB51"/>
    <mergeCell ref="BC51:BX51"/>
    <mergeCell ref="BY62:CN62"/>
    <mergeCell ref="CO62:DD62"/>
    <mergeCell ref="AB53:AG53"/>
    <mergeCell ref="AB62:AG62"/>
    <mergeCell ref="AH62:BB62"/>
    <mergeCell ref="BC62:BX62"/>
    <mergeCell ref="AH53:BB53"/>
    <mergeCell ref="BC53:BX53"/>
    <mergeCell ref="BY53:CN53"/>
    <mergeCell ref="AH61:BB61"/>
    <mergeCell ref="AB73:AG73"/>
    <mergeCell ref="AH73:BB73"/>
    <mergeCell ref="CO53:DD53"/>
    <mergeCell ref="BY73:CN73"/>
    <mergeCell ref="CO73:DD73"/>
    <mergeCell ref="CO61:DD61"/>
    <mergeCell ref="BY64:CN64"/>
    <mergeCell ref="CO64:DD64"/>
    <mergeCell ref="CO59:DD59"/>
    <mergeCell ref="CO57:DD57"/>
    <mergeCell ref="AB74:AG74"/>
    <mergeCell ref="AH74:BB74"/>
    <mergeCell ref="CO77:DD77"/>
    <mergeCell ref="AB76:AG76"/>
    <mergeCell ref="AH76:BB76"/>
    <mergeCell ref="BC76:BX76"/>
    <mergeCell ref="BY77:CN77"/>
    <mergeCell ref="AB75:AG75"/>
    <mergeCell ref="AH75:BB75"/>
    <mergeCell ref="BC75:BX75"/>
    <mergeCell ref="AB78:AG78"/>
    <mergeCell ref="AH78:BB78"/>
    <mergeCell ref="BC78:BX78"/>
    <mergeCell ref="AB77:AG77"/>
    <mergeCell ref="AH77:BB77"/>
    <mergeCell ref="BC77:BX77"/>
    <mergeCell ref="BY79:CN79"/>
    <mergeCell ref="CO79:DD79"/>
    <mergeCell ref="BY78:CN78"/>
    <mergeCell ref="CO78:DD78"/>
    <mergeCell ref="AB79:AG79"/>
    <mergeCell ref="AB80:AG80"/>
    <mergeCell ref="AH80:BB80"/>
    <mergeCell ref="BC80:BX80"/>
    <mergeCell ref="AH79:BB79"/>
    <mergeCell ref="BC79:BX79"/>
    <mergeCell ref="BC81:BX81"/>
    <mergeCell ref="BY81:CN81"/>
    <mergeCell ref="CO81:DD81"/>
    <mergeCell ref="BY80:CN80"/>
    <mergeCell ref="CO80:DD80"/>
    <mergeCell ref="CO96:DD96"/>
    <mergeCell ref="CO89:DD89"/>
    <mergeCell ref="CO84:DD84"/>
    <mergeCell ref="CO95:DD95"/>
    <mergeCell ref="CO88:DD88"/>
    <mergeCell ref="CO92:DD92"/>
    <mergeCell ref="BY88:CN88"/>
    <mergeCell ref="BC88:BX88"/>
    <mergeCell ref="CO82:DD82"/>
    <mergeCell ref="CO94:DD94"/>
    <mergeCell ref="CO83:DD83"/>
    <mergeCell ref="BY89:CN89"/>
    <mergeCell ref="BC82:BX82"/>
    <mergeCell ref="BC85:BX85"/>
    <mergeCell ref="CO85:DD85"/>
    <mergeCell ref="BY92:CN92"/>
    <mergeCell ref="BC96:BX96"/>
    <mergeCell ref="BY96:CN96"/>
    <mergeCell ref="BC94:BX94"/>
    <mergeCell ref="BY95:CN95"/>
    <mergeCell ref="A7:AA7"/>
    <mergeCell ref="A9:AA9"/>
    <mergeCell ref="A22:AA22"/>
    <mergeCell ref="A23:AA23"/>
    <mergeCell ref="A8:AA8"/>
    <mergeCell ref="A10:AA10"/>
    <mergeCell ref="A11:AA11"/>
    <mergeCell ref="A13:AA13"/>
    <mergeCell ref="A14:AA14"/>
    <mergeCell ref="A15:AA15"/>
    <mergeCell ref="A17:AA17"/>
    <mergeCell ref="A21:AA21"/>
    <mergeCell ref="A62:AA62"/>
    <mergeCell ref="A61:AA61"/>
    <mergeCell ref="A59:AA59"/>
    <mergeCell ref="A24:AA24"/>
    <mergeCell ref="A25:AA25"/>
    <mergeCell ref="A28:AA28"/>
    <mergeCell ref="A44:AA44"/>
    <mergeCell ref="A38:AA38"/>
    <mergeCell ref="A78:AA78"/>
    <mergeCell ref="A79:AA79"/>
    <mergeCell ref="A80:AA80"/>
    <mergeCell ref="A46:AA46"/>
    <mergeCell ref="A47:AA47"/>
    <mergeCell ref="A50:AA50"/>
    <mergeCell ref="A48:AA48"/>
    <mergeCell ref="A49:AA49"/>
    <mergeCell ref="A73:AA73"/>
    <mergeCell ref="A76:AA76"/>
    <mergeCell ref="A77:AA77"/>
    <mergeCell ref="A75:AA75"/>
    <mergeCell ref="AB106:AG106"/>
    <mergeCell ref="A106:AA106"/>
    <mergeCell ref="A81:AA81"/>
    <mergeCell ref="A82:AA82"/>
    <mergeCell ref="AB82:AG82"/>
    <mergeCell ref="AB96:AG96"/>
    <mergeCell ref="A94:AA94"/>
    <mergeCell ref="AB94:AG94"/>
    <mergeCell ref="AB81:AG81"/>
    <mergeCell ref="A83:AA83"/>
    <mergeCell ref="BY8:CN8"/>
    <mergeCell ref="AH106:BB106"/>
    <mergeCell ref="AH82:BB82"/>
    <mergeCell ref="BY82:CN82"/>
    <mergeCell ref="BY94:CN94"/>
    <mergeCell ref="AH96:BB96"/>
    <mergeCell ref="BY98:CN98"/>
    <mergeCell ref="BY83:CN83"/>
    <mergeCell ref="AH81:BB81"/>
    <mergeCell ref="CO8:DD8"/>
    <mergeCell ref="A12:AA12"/>
    <mergeCell ref="AB12:AG12"/>
    <mergeCell ref="AH12:BB12"/>
    <mergeCell ref="BC12:BX12"/>
    <mergeCell ref="BY12:CN12"/>
    <mergeCell ref="CO12:DD12"/>
    <mergeCell ref="AB8:AG8"/>
    <mergeCell ref="BY43:CN43"/>
    <mergeCell ref="CO43:DD43"/>
    <mergeCell ref="A30:AA30"/>
    <mergeCell ref="A31:AA31"/>
    <mergeCell ref="A32:AA32"/>
    <mergeCell ref="A41:AA41"/>
    <mergeCell ref="A42:AA42"/>
    <mergeCell ref="A40:AA40"/>
    <mergeCell ref="A33:AA33"/>
    <mergeCell ref="AB33:AG33"/>
    <mergeCell ref="AB34:AG34"/>
    <mergeCell ref="A58:AA58"/>
    <mergeCell ref="AB58:AG58"/>
    <mergeCell ref="AH58:BB58"/>
    <mergeCell ref="AB59:AG59"/>
    <mergeCell ref="AH59:BB59"/>
    <mergeCell ref="A51:AA51"/>
    <mergeCell ref="A52:AA52"/>
    <mergeCell ref="A53:AA53"/>
    <mergeCell ref="A57:AA57"/>
    <mergeCell ref="A54:AA54"/>
    <mergeCell ref="BY57:CN57"/>
    <mergeCell ref="BY48:CN48"/>
    <mergeCell ref="CO49:DD49"/>
    <mergeCell ref="AB61:AG61"/>
    <mergeCell ref="BC58:BX58"/>
    <mergeCell ref="AB57:AG57"/>
    <mergeCell ref="AH57:BB57"/>
    <mergeCell ref="BC57:BX57"/>
    <mergeCell ref="AB48:AG48"/>
    <mergeCell ref="AB52:AG52"/>
    <mergeCell ref="AB64:AG64"/>
    <mergeCell ref="AH64:BB64"/>
    <mergeCell ref="BC64:BX64"/>
    <mergeCell ref="CO48:DD48"/>
    <mergeCell ref="BY58:CN58"/>
    <mergeCell ref="CO58:DD58"/>
    <mergeCell ref="BY51:CN51"/>
    <mergeCell ref="CO51:DD51"/>
    <mergeCell ref="BY52:CN52"/>
    <mergeCell ref="CO52:DD52"/>
    <mergeCell ref="BY61:CN61"/>
    <mergeCell ref="CO74:DD74"/>
    <mergeCell ref="A86:AA86"/>
    <mergeCell ref="AB86:AG86"/>
    <mergeCell ref="AH86:BB86"/>
    <mergeCell ref="BC86:BX86"/>
    <mergeCell ref="BY86:CN86"/>
    <mergeCell ref="CO86:DD86"/>
    <mergeCell ref="A74:AA74"/>
    <mergeCell ref="A64:AA64"/>
    <mergeCell ref="A96:AA96"/>
    <mergeCell ref="A97:AA97"/>
    <mergeCell ref="AB97:AG97"/>
    <mergeCell ref="AH97:BB97"/>
    <mergeCell ref="AH100:BB100"/>
    <mergeCell ref="BC100:BX100"/>
    <mergeCell ref="BY100:CN100"/>
    <mergeCell ref="CO100:DD100"/>
    <mergeCell ref="AH104:BB104"/>
    <mergeCell ref="BC104:BX104"/>
    <mergeCell ref="BY104:CN104"/>
    <mergeCell ref="CO104:DD104"/>
    <mergeCell ref="AB35:AG35"/>
    <mergeCell ref="AH33:BB33"/>
    <mergeCell ref="AH34:BB34"/>
    <mergeCell ref="AH35:BB35"/>
    <mergeCell ref="BC33:BX33"/>
    <mergeCell ref="BY33:CN33"/>
    <mergeCell ref="CO33:DD33"/>
    <mergeCell ref="BC34:BX34"/>
    <mergeCell ref="BY34:CN34"/>
    <mergeCell ref="CO34:DD34"/>
    <mergeCell ref="CO36:DD36"/>
    <mergeCell ref="BC35:BX35"/>
    <mergeCell ref="BY35:CN35"/>
    <mergeCell ref="CO35:DD35"/>
    <mergeCell ref="BC36:BX36"/>
    <mergeCell ref="BY36:CN36"/>
    <mergeCell ref="AB36:AG36"/>
    <mergeCell ref="AH36:BB36"/>
    <mergeCell ref="A43:AA43"/>
    <mergeCell ref="AB43:AG43"/>
    <mergeCell ref="AH43:BB43"/>
    <mergeCell ref="A36:AA36"/>
    <mergeCell ref="AB40:AG40"/>
    <mergeCell ref="AH40:BB40"/>
    <mergeCell ref="A37:AA37"/>
    <mergeCell ref="AB37:AG37"/>
    <mergeCell ref="BY75:CN75"/>
    <mergeCell ref="CO75:DD75"/>
    <mergeCell ref="BY76:CN76"/>
    <mergeCell ref="CO76:DD76"/>
    <mergeCell ref="A65:AA65"/>
    <mergeCell ref="A71:AA71"/>
    <mergeCell ref="AB65:AG65"/>
    <mergeCell ref="AB71:AG71"/>
    <mergeCell ref="A66:AA66"/>
    <mergeCell ref="AB66:AG66"/>
    <mergeCell ref="A67:AA67"/>
    <mergeCell ref="AB67:AG67"/>
    <mergeCell ref="A69:AA69"/>
    <mergeCell ref="AB69:AG69"/>
    <mergeCell ref="CO65:DD65"/>
    <mergeCell ref="BY71:CN71"/>
    <mergeCell ref="CO71:DD71"/>
    <mergeCell ref="BY66:CN66"/>
    <mergeCell ref="CO66:DD66"/>
    <mergeCell ref="BY67:CN67"/>
    <mergeCell ref="CO67:DD67"/>
    <mergeCell ref="CO68:DD68"/>
    <mergeCell ref="BY69:CN69"/>
    <mergeCell ref="BY85:CN85"/>
    <mergeCell ref="A87:AA87"/>
    <mergeCell ref="AB87:AG87"/>
    <mergeCell ref="AH65:BB65"/>
    <mergeCell ref="AH71:BB71"/>
    <mergeCell ref="AH66:BB66"/>
    <mergeCell ref="BC65:BU65"/>
    <mergeCell ref="BC66:BU66"/>
    <mergeCell ref="AH67:BB67"/>
    <mergeCell ref="BC67:BX67"/>
    <mergeCell ref="A84:AA84"/>
    <mergeCell ref="AH84:BB84"/>
    <mergeCell ref="BC84:BX84"/>
    <mergeCell ref="BY84:CN84"/>
    <mergeCell ref="AH54:BB54"/>
    <mergeCell ref="BC54:BX54"/>
    <mergeCell ref="BY54:CN54"/>
    <mergeCell ref="BY74:CN74"/>
    <mergeCell ref="BC74:BX74"/>
    <mergeCell ref="BC73:BX73"/>
    <mergeCell ref="AH69:BB69"/>
    <mergeCell ref="BC69:BX69"/>
    <mergeCell ref="BY65:CN65"/>
    <mergeCell ref="BC61:BX61"/>
    <mergeCell ref="AH56:BB56"/>
    <mergeCell ref="BC56:BX56"/>
    <mergeCell ref="CO54:DD54"/>
    <mergeCell ref="A55:AA55"/>
    <mergeCell ref="AB55:AG55"/>
    <mergeCell ref="AH55:BB55"/>
    <mergeCell ref="BC55:BX55"/>
    <mergeCell ref="BY55:CN55"/>
    <mergeCell ref="CO55:DD55"/>
    <mergeCell ref="AB54:AG54"/>
    <mergeCell ref="BY56:CN56"/>
    <mergeCell ref="CO56:DD56"/>
    <mergeCell ref="A60:AA60"/>
    <mergeCell ref="AB60:AG60"/>
    <mergeCell ref="AH60:BB60"/>
    <mergeCell ref="BC60:BX60"/>
    <mergeCell ref="BY60:CN60"/>
    <mergeCell ref="CO60:DD60"/>
    <mergeCell ref="A56:AA56"/>
    <mergeCell ref="AB56:AG56"/>
    <mergeCell ref="CO69:DD69"/>
    <mergeCell ref="A68:AA68"/>
    <mergeCell ref="AB68:AG68"/>
    <mergeCell ref="AH68:BB68"/>
    <mergeCell ref="AH70:BB70"/>
    <mergeCell ref="BC70:BU70"/>
    <mergeCell ref="BY68:CN68"/>
    <mergeCell ref="BC68:BX68"/>
    <mergeCell ref="BY70:CN70"/>
    <mergeCell ref="CO70:DD70"/>
    <mergeCell ref="BC71:BX71"/>
    <mergeCell ref="A72:AA72"/>
    <mergeCell ref="AB72:AG72"/>
    <mergeCell ref="AH72:BB72"/>
    <mergeCell ref="BC72:BU72"/>
    <mergeCell ref="BY72:CN72"/>
    <mergeCell ref="CO72:DD72"/>
    <mergeCell ref="A70:AA70"/>
    <mergeCell ref="AB70:AG70"/>
    <mergeCell ref="AH87:BB87"/>
    <mergeCell ref="BC87:BX87"/>
    <mergeCell ref="BY87:CN87"/>
    <mergeCell ref="CO87:DD87"/>
    <mergeCell ref="A85:AA85"/>
    <mergeCell ref="AB85:AG85"/>
    <mergeCell ref="A91:AA91"/>
    <mergeCell ref="AB91:AG91"/>
    <mergeCell ref="AH91:BB91"/>
    <mergeCell ref="BC91:BX91"/>
    <mergeCell ref="BY91:CN91"/>
    <mergeCell ref="CO91:DD91"/>
    <mergeCell ref="A92:AA92"/>
    <mergeCell ref="AB92:AG92"/>
    <mergeCell ref="AH92:BB92"/>
    <mergeCell ref="BC92:BX9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tabSelected="1" view="pageBreakPreview" zoomScaleSheetLayoutView="100" zoomScalePageLayoutView="0" workbookViewId="0" topLeftCell="A1">
      <selection activeCell="BY10" sqref="BY10:CN10"/>
    </sheetView>
  </sheetViews>
  <sheetFormatPr defaultColWidth="0.875" defaultRowHeight="12.75"/>
  <cols>
    <col min="1" max="16384" width="0.875" style="1" customWidth="1"/>
  </cols>
  <sheetData>
    <row r="1" ht="12">
      <c r="DD1" s="4" t="s">
        <v>37</v>
      </c>
    </row>
    <row r="2" spans="1:108" s="3" customFormat="1" ht="25.5" customHeight="1">
      <c r="A2" s="121" t="s">
        <v>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</row>
    <row r="3" spans="1:108" s="19" customFormat="1" ht="56.25" customHeight="1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 t="s">
        <v>1</v>
      </c>
      <c r="AC3" s="92"/>
      <c r="AD3" s="92"/>
      <c r="AE3" s="92"/>
      <c r="AF3" s="92"/>
      <c r="AG3" s="92"/>
      <c r="AH3" s="92" t="s">
        <v>50</v>
      </c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 t="s">
        <v>44</v>
      </c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 t="s">
        <v>2</v>
      </c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 t="s">
        <v>3</v>
      </c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116"/>
    </row>
    <row r="4" spans="1:108" s="15" customFormat="1" ht="12" customHeight="1" thickBot="1">
      <c r="A4" s="93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46">
        <v>2</v>
      </c>
      <c r="AC4" s="46"/>
      <c r="AD4" s="46"/>
      <c r="AE4" s="46"/>
      <c r="AF4" s="46"/>
      <c r="AG4" s="46"/>
      <c r="AH4" s="46">
        <v>3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>
        <v>4</v>
      </c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262">
        <v>5</v>
      </c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46">
        <v>6</v>
      </c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76"/>
    </row>
    <row r="5" spans="1:108" s="17" customFormat="1" ht="23.25" customHeight="1">
      <c r="A5" s="221" t="s">
        <v>52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23" t="s">
        <v>38</v>
      </c>
      <c r="AC5" s="184"/>
      <c r="AD5" s="184"/>
      <c r="AE5" s="184"/>
      <c r="AF5" s="184"/>
      <c r="AG5" s="184"/>
      <c r="AH5" s="184" t="s">
        <v>55</v>
      </c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86">
        <v>72400</v>
      </c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119">
        <v>-2701970.88</v>
      </c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86" t="s">
        <v>101</v>
      </c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7"/>
    </row>
    <row r="6" spans="1:108" s="17" customFormat="1" ht="13.5" customHeight="1">
      <c r="A6" s="211" t="s">
        <v>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2"/>
      <c r="AB6" s="114" t="s">
        <v>18</v>
      </c>
      <c r="AC6" s="100"/>
      <c r="AD6" s="100"/>
      <c r="AE6" s="100"/>
      <c r="AF6" s="100"/>
      <c r="AG6" s="101"/>
      <c r="AH6" s="99" t="s">
        <v>55</v>
      </c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1"/>
      <c r="BC6" s="77">
        <v>72400</v>
      </c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9"/>
      <c r="BY6" s="77">
        <v>-2701970.88</v>
      </c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9"/>
      <c r="CO6" s="77" t="s">
        <v>101</v>
      </c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213"/>
    </row>
    <row r="7" spans="1:108" ht="23.25" customHeight="1">
      <c r="A7" s="217" t="s">
        <v>53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8"/>
      <c r="AB7" s="108"/>
      <c r="AC7" s="50"/>
      <c r="AD7" s="50"/>
      <c r="AE7" s="50"/>
      <c r="AF7" s="50"/>
      <c r="AG7" s="109"/>
      <c r="AH7" s="11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109"/>
      <c r="BC7" s="117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118"/>
      <c r="BY7" s="117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118"/>
      <c r="CO7" s="117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214"/>
    </row>
    <row r="8" spans="1:108" ht="13.5" customHeight="1">
      <c r="A8" s="219" t="s">
        <v>17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20"/>
      <c r="AB8" s="114"/>
      <c r="AC8" s="100"/>
      <c r="AD8" s="100"/>
      <c r="AE8" s="100"/>
      <c r="AF8" s="100"/>
      <c r="AG8" s="101"/>
      <c r="AH8" s="99" t="s">
        <v>101</v>
      </c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1"/>
      <c r="BC8" s="77" t="s">
        <v>101</v>
      </c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9"/>
      <c r="BY8" s="77" t="s">
        <v>101</v>
      </c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9"/>
      <c r="CO8" s="77" t="s">
        <v>101</v>
      </c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213"/>
    </row>
    <row r="9" spans="1:108" ht="13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5"/>
      <c r="AB9" s="108"/>
      <c r="AC9" s="50"/>
      <c r="AD9" s="50"/>
      <c r="AE9" s="50"/>
      <c r="AF9" s="50"/>
      <c r="AG9" s="109"/>
      <c r="AH9" s="11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109"/>
      <c r="BC9" s="117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118"/>
      <c r="BY9" s="117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118"/>
      <c r="CO9" s="117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214"/>
    </row>
    <row r="10" spans="1:108" ht="13.5" customHeigh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10"/>
      <c r="AB10" s="207"/>
      <c r="AC10" s="127"/>
      <c r="AD10" s="127"/>
      <c r="AE10" s="127"/>
      <c r="AF10" s="127"/>
      <c r="AG10" s="127"/>
      <c r="AH10" s="127" t="s">
        <v>101</v>
      </c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71" t="s">
        <v>101</v>
      </c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 t="s">
        <v>101</v>
      </c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 t="s">
        <v>101</v>
      </c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2"/>
    </row>
    <row r="11" spans="1:108" ht="13.5" customHeight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0"/>
      <c r="AB11" s="207"/>
      <c r="AC11" s="127"/>
      <c r="AD11" s="127"/>
      <c r="AE11" s="127"/>
      <c r="AF11" s="127"/>
      <c r="AG11" s="127"/>
      <c r="AH11" s="127" t="s">
        <v>101</v>
      </c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71" t="s">
        <v>101</v>
      </c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 t="s">
        <v>101</v>
      </c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 t="s">
        <v>101</v>
      </c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2"/>
    </row>
    <row r="12" spans="1:108" ht="13.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10"/>
      <c r="AB12" s="207"/>
      <c r="AC12" s="127"/>
      <c r="AD12" s="127"/>
      <c r="AE12" s="127"/>
      <c r="AF12" s="127"/>
      <c r="AG12" s="127"/>
      <c r="AH12" s="127" t="s">
        <v>101</v>
      </c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71" t="s">
        <v>101</v>
      </c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 t="s">
        <v>101</v>
      </c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 t="s">
        <v>101</v>
      </c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2"/>
    </row>
    <row r="13" spans="1:108" ht="13.5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0"/>
      <c r="AB13" s="207"/>
      <c r="AC13" s="127"/>
      <c r="AD13" s="127"/>
      <c r="AE13" s="127"/>
      <c r="AF13" s="127"/>
      <c r="AG13" s="127"/>
      <c r="AH13" s="127" t="s">
        <v>101</v>
      </c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71" t="s">
        <v>101</v>
      </c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 t="s">
        <v>101</v>
      </c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 t="s">
        <v>101</v>
      </c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2"/>
    </row>
    <row r="14" spans="1:108" ht="13.5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10"/>
      <c r="AB14" s="207"/>
      <c r="AC14" s="127"/>
      <c r="AD14" s="127"/>
      <c r="AE14" s="127"/>
      <c r="AF14" s="127"/>
      <c r="AG14" s="127"/>
      <c r="AH14" s="127" t="s">
        <v>101</v>
      </c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71" t="s">
        <v>101</v>
      </c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 t="s">
        <v>101</v>
      </c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 t="s">
        <v>101</v>
      </c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2"/>
    </row>
    <row r="15" spans="1:108" ht="13.5" customHeight="1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10"/>
      <c r="AB15" s="207"/>
      <c r="AC15" s="127"/>
      <c r="AD15" s="127"/>
      <c r="AE15" s="127"/>
      <c r="AF15" s="127"/>
      <c r="AG15" s="127"/>
      <c r="AH15" s="127" t="s">
        <v>101</v>
      </c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71" t="s">
        <v>101</v>
      </c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 t="s">
        <v>101</v>
      </c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 t="s">
        <v>101</v>
      </c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2"/>
    </row>
    <row r="16" spans="1:108" ht="13.5" customHeight="1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10"/>
      <c r="AB16" s="207"/>
      <c r="AC16" s="127"/>
      <c r="AD16" s="127"/>
      <c r="AE16" s="127"/>
      <c r="AF16" s="127"/>
      <c r="AG16" s="127"/>
      <c r="AH16" s="127" t="s">
        <v>101</v>
      </c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71" t="s">
        <v>101</v>
      </c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 t="s">
        <v>101</v>
      </c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 t="s">
        <v>101</v>
      </c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2"/>
    </row>
    <row r="17" spans="1:108" ht="13.5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0"/>
      <c r="AB17" s="207"/>
      <c r="AC17" s="127"/>
      <c r="AD17" s="127"/>
      <c r="AE17" s="127"/>
      <c r="AF17" s="127"/>
      <c r="AG17" s="127"/>
      <c r="AH17" s="127" t="s">
        <v>101</v>
      </c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71" t="s">
        <v>101</v>
      </c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 t="s">
        <v>101</v>
      </c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 t="s">
        <v>101</v>
      </c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2"/>
    </row>
    <row r="18" spans="1:108" ht="13.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10"/>
      <c r="AB18" s="207"/>
      <c r="AC18" s="127"/>
      <c r="AD18" s="127"/>
      <c r="AE18" s="127"/>
      <c r="AF18" s="127"/>
      <c r="AG18" s="127"/>
      <c r="AH18" s="127" t="s">
        <v>101</v>
      </c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71" t="s">
        <v>101</v>
      </c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 t="s">
        <v>101</v>
      </c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 t="s">
        <v>101</v>
      </c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2"/>
    </row>
    <row r="19" spans="1:108" ht="13.5" customHeight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10"/>
      <c r="AB19" s="207"/>
      <c r="AC19" s="127"/>
      <c r="AD19" s="127"/>
      <c r="AE19" s="127"/>
      <c r="AF19" s="127"/>
      <c r="AG19" s="127"/>
      <c r="AH19" s="127" t="s">
        <v>101</v>
      </c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71" t="s">
        <v>101</v>
      </c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 t="s">
        <v>101</v>
      </c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 t="s">
        <v>101</v>
      </c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08" ht="13.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10"/>
      <c r="AB20" s="207"/>
      <c r="AC20" s="127"/>
      <c r="AD20" s="127"/>
      <c r="AE20" s="127"/>
      <c r="AF20" s="127"/>
      <c r="AG20" s="127"/>
      <c r="AH20" s="127" t="s">
        <v>101</v>
      </c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71" t="s">
        <v>101</v>
      </c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 t="s">
        <v>101</v>
      </c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 t="s">
        <v>101</v>
      </c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2"/>
    </row>
    <row r="21" spans="1:108" s="17" customFormat="1" ht="23.25" customHeight="1">
      <c r="A21" s="58" t="s">
        <v>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9"/>
      <c r="AB21" s="207" t="s">
        <v>19</v>
      </c>
      <c r="AC21" s="127"/>
      <c r="AD21" s="127"/>
      <c r="AE21" s="127"/>
      <c r="AF21" s="127"/>
      <c r="AG21" s="127"/>
      <c r="AH21" s="127" t="s">
        <v>55</v>
      </c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71" t="s">
        <v>101</v>
      </c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 t="s">
        <v>101</v>
      </c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 t="s">
        <v>101</v>
      </c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08" s="17" customFormat="1" ht="12.75" customHeight="1">
      <c r="A22" s="211" t="s">
        <v>17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2"/>
      <c r="AB22" s="114"/>
      <c r="AC22" s="100"/>
      <c r="AD22" s="100"/>
      <c r="AE22" s="100"/>
      <c r="AF22" s="100"/>
      <c r="AG22" s="101"/>
      <c r="AH22" s="99" t="s">
        <v>101</v>
      </c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1"/>
      <c r="BC22" s="77" t="s">
        <v>101</v>
      </c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9"/>
      <c r="BY22" s="77" t="s">
        <v>101</v>
      </c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9"/>
      <c r="CO22" s="77" t="s">
        <v>101</v>
      </c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213"/>
    </row>
    <row r="23" spans="1:108" s="17" customFormat="1" ht="13.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6"/>
      <c r="AB23" s="108"/>
      <c r="AC23" s="50"/>
      <c r="AD23" s="50"/>
      <c r="AE23" s="50"/>
      <c r="AF23" s="50"/>
      <c r="AG23" s="109"/>
      <c r="AH23" s="11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109"/>
      <c r="BC23" s="117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118"/>
      <c r="BY23" s="117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118"/>
      <c r="CO23" s="117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214"/>
    </row>
    <row r="24" spans="1:108" s="17" customFormat="1" ht="13.5" customHeigh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4"/>
      <c r="AB24" s="207"/>
      <c r="AC24" s="127"/>
      <c r="AD24" s="127"/>
      <c r="AE24" s="127"/>
      <c r="AF24" s="127"/>
      <c r="AG24" s="127"/>
      <c r="AH24" s="127" t="s">
        <v>101</v>
      </c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71" t="s">
        <v>101</v>
      </c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 t="s">
        <v>101</v>
      </c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 t="s">
        <v>101</v>
      </c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2"/>
    </row>
    <row r="25" spans="1:108" s="17" customFormat="1" ht="13.5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4"/>
      <c r="AB25" s="207"/>
      <c r="AC25" s="127"/>
      <c r="AD25" s="127"/>
      <c r="AE25" s="127"/>
      <c r="AF25" s="127"/>
      <c r="AG25" s="127"/>
      <c r="AH25" s="127" t="s">
        <v>101</v>
      </c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71" t="s">
        <v>101</v>
      </c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 t="s">
        <v>101</v>
      </c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 t="s">
        <v>101</v>
      </c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2"/>
    </row>
    <row r="26" spans="1:108" s="17" customFormat="1" ht="13.5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4"/>
      <c r="AB26" s="207"/>
      <c r="AC26" s="127"/>
      <c r="AD26" s="127"/>
      <c r="AE26" s="127"/>
      <c r="AF26" s="127"/>
      <c r="AG26" s="127"/>
      <c r="AH26" s="127" t="s">
        <v>101</v>
      </c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71" t="s">
        <v>101</v>
      </c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 t="s">
        <v>101</v>
      </c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 t="s">
        <v>101</v>
      </c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1:108" s="17" customFormat="1" ht="13.5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4"/>
      <c r="AB27" s="207"/>
      <c r="AC27" s="127"/>
      <c r="AD27" s="127"/>
      <c r="AE27" s="127"/>
      <c r="AF27" s="127"/>
      <c r="AG27" s="127"/>
      <c r="AH27" s="127" t="s">
        <v>101</v>
      </c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71" t="s">
        <v>101</v>
      </c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 t="s">
        <v>101</v>
      </c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 t="s">
        <v>101</v>
      </c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1:108" s="17" customFormat="1" ht="13.5" customHeight="1">
      <c r="A28" s="203" t="s">
        <v>20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4"/>
      <c r="AB28" s="207" t="s">
        <v>21</v>
      </c>
      <c r="AC28" s="127"/>
      <c r="AD28" s="127"/>
      <c r="AE28" s="127"/>
      <c r="AF28" s="127"/>
      <c r="AG28" s="127"/>
      <c r="AH28" s="127" t="s">
        <v>101</v>
      </c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19">
        <v>72400</v>
      </c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71">
        <v>-2701970.88</v>
      </c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 t="s">
        <v>101</v>
      </c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2"/>
    </row>
    <row r="29" spans="1:108" s="17" customFormat="1" ht="23.25" customHeight="1">
      <c r="A29" s="58" t="s">
        <v>57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9"/>
      <c r="AB29" s="207" t="s">
        <v>22</v>
      </c>
      <c r="AC29" s="127"/>
      <c r="AD29" s="127"/>
      <c r="AE29" s="127"/>
      <c r="AF29" s="127"/>
      <c r="AG29" s="127"/>
      <c r="AH29" s="127" t="s">
        <v>101</v>
      </c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71">
        <v>-16799700</v>
      </c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>
        <v>-16758721.93</v>
      </c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 t="s">
        <v>6</v>
      </c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2"/>
    </row>
    <row r="30" spans="1:108" s="17" customFormat="1" ht="13.5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4"/>
      <c r="AB30" s="207"/>
      <c r="AC30" s="127"/>
      <c r="AD30" s="127"/>
      <c r="AE30" s="127"/>
      <c r="AF30" s="127"/>
      <c r="AG30" s="127"/>
      <c r="AH30" s="127" t="s">
        <v>101</v>
      </c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 t="s">
        <v>6</v>
      </c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s="17" customFormat="1" ht="23.25" customHeight="1">
      <c r="A31" s="205" t="s">
        <v>58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6"/>
      <c r="AB31" s="207" t="s">
        <v>23</v>
      </c>
      <c r="AC31" s="127"/>
      <c r="AD31" s="127"/>
      <c r="AE31" s="127"/>
      <c r="AF31" s="127"/>
      <c r="AG31" s="127"/>
      <c r="AH31" s="127" t="s">
        <v>101</v>
      </c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71">
        <v>16872100</v>
      </c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>
        <v>14056751.05</v>
      </c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 t="s">
        <v>6</v>
      </c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ht="14.25" customHeight="1" thickBo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1"/>
      <c r="AB32" s="226"/>
      <c r="AC32" s="198"/>
      <c r="AD32" s="198"/>
      <c r="AE32" s="198"/>
      <c r="AF32" s="198"/>
      <c r="AG32" s="198"/>
      <c r="AH32" s="198" t="s">
        <v>101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224" t="s">
        <v>101</v>
      </c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 t="s">
        <v>101</v>
      </c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 t="s">
        <v>6</v>
      </c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5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L34" s="42" t="s">
        <v>129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</row>
    <row r="35" spans="15:65" s="2" customFormat="1" ht="11.25">
      <c r="O35" s="202" t="s">
        <v>25</v>
      </c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L35" s="202" t="s">
        <v>26</v>
      </c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T38" s="42" t="s">
        <v>102</v>
      </c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202" t="s">
        <v>25</v>
      </c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T39" s="202" t="s">
        <v>26</v>
      </c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</row>
    <row r="41" spans="1:69" s="2" customFormat="1" ht="11.25">
      <c r="A41" s="2" t="s">
        <v>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P41" s="42" t="s">
        <v>250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9:69" s="7" customFormat="1" ht="11.25" customHeight="1">
      <c r="S42" s="202" t="s">
        <v>25</v>
      </c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"/>
      <c r="AN42" s="2"/>
      <c r="AP42" s="202" t="s">
        <v>26</v>
      </c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</row>
    <row r="43" s="2" customFormat="1" ht="11.25">
      <c r="AX43" s="13"/>
    </row>
    <row r="44" spans="1:35" s="2" customFormat="1" ht="11.25">
      <c r="A44" s="208" t="s">
        <v>27</v>
      </c>
      <c r="B44" s="208"/>
      <c r="C44" s="50" t="s">
        <v>133</v>
      </c>
      <c r="D44" s="50"/>
      <c r="E44" s="50"/>
      <c r="F44" s="50"/>
      <c r="G44" s="47" t="s">
        <v>27</v>
      </c>
      <c r="H44" s="47"/>
      <c r="I44" s="50" t="s">
        <v>126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47">
        <v>20</v>
      </c>
      <c r="AB44" s="47"/>
      <c r="AC44" s="47"/>
      <c r="AD44" s="47"/>
      <c r="AE44" s="48" t="s">
        <v>136</v>
      </c>
      <c r="AF44" s="48"/>
      <c r="AG44" s="48"/>
      <c r="AH44" s="48"/>
      <c r="AI44" s="2" t="s">
        <v>14</v>
      </c>
    </row>
    <row r="45" ht="3" customHeight="1"/>
  </sheetData>
  <sheetProtection/>
  <mergeCells count="184">
    <mergeCell ref="BY31:CN31"/>
    <mergeCell ref="BY26:CN26"/>
    <mergeCell ref="AB25:AG25"/>
    <mergeCell ref="CO31:DD31"/>
    <mergeCell ref="CO26:DD26"/>
    <mergeCell ref="CO28:DD28"/>
    <mergeCell ref="BY28:CN28"/>
    <mergeCell ref="BY27:CN27"/>
    <mergeCell ref="CO27:DD27"/>
    <mergeCell ref="AH27:BB27"/>
    <mergeCell ref="BY32:CN32"/>
    <mergeCell ref="CO32:DD32"/>
    <mergeCell ref="AB32:AG32"/>
    <mergeCell ref="AH32:BB32"/>
    <mergeCell ref="BC32:BX32"/>
    <mergeCell ref="A2:DD2"/>
    <mergeCell ref="AB26:AG26"/>
    <mergeCell ref="AH26:BB26"/>
    <mergeCell ref="BC26:BX26"/>
    <mergeCell ref="BY18:CN18"/>
    <mergeCell ref="AB18:AG18"/>
    <mergeCell ref="AB22:AG23"/>
    <mergeCell ref="AH22:BB23"/>
    <mergeCell ref="BC22:BX23"/>
    <mergeCell ref="AH25:BB25"/>
    <mergeCell ref="CO18:DD18"/>
    <mergeCell ref="BY25:CN25"/>
    <mergeCell ref="AH18:BB18"/>
    <mergeCell ref="BC18:BX18"/>
    <mergeCell ref="AH19:BB19"/>
    <mergeCell ref="BC19:BX19"/>
    <mergeCell ref="BY19:CN19"/>
    <mergeCell ref="CO25:DD25"/>
    <mergeCell ref="BY22:CN23"/>
    <mergeCell ref="CO19:DD19"/>
    <mergeCell ref="AB17:AG17"/>
    <mergeCell ref="AH17:BB17"/>
    <mergeCell ref="BC17:BX17"/>
    <mergeCell ref="BC25:BX25"/>
    <mergeCell ref="AB20:AG20"/>
    <mergeCell ref="AH20:BB20"/>
    <mergeCell ref="BC20:BX20"/>
    <mergeCell ref="AB24:AG24"/>
    <mergeCell ref="AH24:BB24"/>
    <mergeCell ref="BC24:BX24"/>
    <mergeCell ref="CO16:DD16"/>
    <mergeCell ref="BY17:CN17"/>
    <mergeCell ref="CO17:DD17"/>
    <mergeCell ref="BY16:CN16"/>
    <mergeCell ref="CO13:DD13"/>
    <mergeCell ref="BY14:CN14"/>
    <mergeCell ref="CO14:DD14"/>
    <mergeCell ref="CO15:DD15"/>
    <mergeCell ref="BC15:BX15"/>
    <mergeCell ref="AB16:AG16"/>
    <mergeCell ref="AH16:BB16"/>
    <mergeCell ref="BC16:BX16"/>
    <mergeCell ref="AB13:AG13"/>
    <mergeCell ref="AH13:BB13"/>
    <mergeCell ref="BC13:BX13"/>
    <mergeCell ref="BY15:CN15"/>
    <mergeCell ref="BY13:CN13"/>
    <mergeCell ref="AB14:AG14"/>
    <mergeCell ref="AH14:BB14"/>
    <mergeCell ref="BC14:BX14"/>
    <mergeCell ref="AB15:AG15"/>
    <mergeCell ref="AH15:BB15"/>
    <mergeCell ref="CO12:DD12"/>
    <mergeCell ref="AB11:AG11"/>
    <mergeCell ref="AB12:AG12"/>
    <mergeCell ref="AH12:BB12"/>
    <mergeCell ref="BC12:BX12"/>
    <mergeCell ref="BY11:CN11"/>
    <mergeCell ref="CO11:DD11"/>
    <mergeCell ref="AH11:BB11"/>
    <mergeCell ref="BC11:BX11"/>
    <mergeCell ref="BY12:CN12"/>
    <mergeCell ref="CO8:DD9"/>
    <mergeCell ref="AB6:AG7"/>
    <mergeCell ref="AB3:AG3"/>
    <mergeCell ref="AB4:AG4"/>
    <mergeCell ref="AB5:AG5"/>
    <mergeCell ref="AH3:BB3"/>
    <mergeCell ref="AH4:BB4"/>
    <mergeCell ref="AH5:BB5"/>
    <mergeCell ref="BY3:CN3"/>
    <mergeCell ref="CO3:DD3"/>
    <mergeCell ref="BC8:BX9"/>
    <mergeCell ref="BY8:CN9"/>
    <mergeCell ref="AH6:BB7"/>
    <mergeCell ref="AH8:BB9"/>
    <mergeCell ref="A3:AA3"/>
    <mergeCell ref="A4:AA4"/>
    <mergeCell ref="A5:AA5"/>
    <mergeCell ref="A6:AA6"/>
    <mergeCell ref="BC4:BX4"/>
    <mergeCell ref="BY4:CN4"/>
    <mergeCell ref="CO4:DD4"/>
    <mergeCell ref="BC3:BX3"/>
    <mergeCell ref="A7:AA7"/>
    <mergeCell ref="CO10:DD10"/>
    <mergeCell ref="AB8:AG9"/>
    <mergeCell ref="AB10:AG10"/>
    <mergeCell ref="AH10:BB10"/>
    <mergeCell ref="BC10:BX10"/>
    <mergeCell ref="BY10:CN10"/>
    <mergeCell ref="A8:AA8"/>
    <mergeCell ref="A9:AA9"/>
    <mergeCell ref="A10:AA10"/>
    <mergeCell ref="CO5:DD5"/>
    <mergeCell ref="BC6:BX7"/>
    <mergeCell ref="BY6:CN7"/>
    <mergeCell ref="CO6:DD7"/>
    <mergeCell ref="BC5:BX5"/>
    <mergeCell ref="BY5:CN5"/>
    <mergeCell ref="A23:AA23"/>
    <mergeCell ref="BC21:BX21"/>
    <mergeCell ref="BY21:CN21"/>
    <mergeCell ref="A12:AA12"/>
    <mergeCell ref="A13:AA13"/>
    <mergeCell ref="A14:AA14"/>
    <mergeCell ref="A15:AA15"/>
    <mergeCell ref="A16:AA16"/>
    <mergeCell ref="A17:AA17"/>
    <mergeCell ref="A18:AA18"/>
    <mergeCell ref="BY20:CN20"/>
    <mergeCell ref="CO20:DD20"/>
    <mergeCell ref="AB19:AG19"/>
    <mergeCell ref="CO21:DD21"/>
    <mergeCell ref="BY24:CN24"/>
    <mergeCell ref="CO24:DD24"/>
    <mergeCell ref="AB21:AG21"/>
    <mergeCell ref="CO22:DD23"/>
    <mergeCell ref="AH21:BB21"/>
    <mergeCell ref="A11:AA11"/>
    <mergeCell ref="AB31:AG31"/>
    <mergeCell ref="AH31:BB31"/>
    <mergeCell ref="AB28:AG28"/>
    <mergeCell ref="AH28:BB28"/>
    <mergeCell ref="A19:AA19"/>
    <mergeCell ref="A20:AA20"/>
    <mergeCell ref="A21:AA21"/>
    <mergeCell ref="A22:AA22"/>
    <mergeCell ref="AB27:AG27"/>
    <mergeCell ref="A44:B44"/>
    <mergeCell ref="C44:F44"/>
    <mergeCell ref="G44:H44"/>
    <mergeCell ref="AA44:AD44"/>
    <mergeCell ref="X38:AQ38"/>
    <mergeCell ref="S42:AL42"/>
    <mergeCell ref="I44:Z44"/>
    <mergeCell ref="AE44:AH44"/>
    <mergeCell ref="AP42:BQ42"/>
    <mergeCell ref="AT38:BU38"/>
    <mergeCell ref="X39:AQ39"/>
    <mergeCell ref="AT39:BU39"/>
    <mergeCell ref="S41:AL41"/>
    <mergeCell ref="AP41:BQ41"/>
    <mergeCell ref="A24:AA24"/>
    <mergeCell ref="A25:AA25"/>
    <mergeCell ref="A26:AA26"/>
    <mergeCell ref="A27:AA27"/>
    <mergeCell ref="BC28:BX28"/>
    <mergeCell ref="BC27:BX27"/>
    <mergeCell ref="A28:AA28"/>
    <mergeCell ref="A29:AA29"/>
    <mergeCell ref="AB29:AG29"/>
    <mergeCell ref="AH29:BB29"/>
    <mergeCell ref="BC29:BX29"/>
    <mergeCell ref="A30:AA30"/>
    <mergeCell ref="A31:AA31"/>
    <mergeCell ref="CO29:DD29"/>
    <mergeCell ref="AB30:AG30"/>
    <mergeCell ref="AH30:BB30"/>
    <mergeCell ref="BC30:BX30"/>
    <mergeCell ref="BY30:CN30"/>
    <mergeCell ref="CO30:DD30"/>
    <mergeCell ref="BY29:CN29"/>
    <mergeCell ref="BC31:BX31"/>
    <mergeCell ref="A32:AA32"/>
    <mergeCell ref="O34:AH34"/>
    <mergeCell ref="O35:AH35"/>
    <mergeCell ref="AL34:BM34"/>
    <mergeCell ref="AL35:B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2015-02-26T13:44:36Z</cp:lastPrinted>
  <dcterms:created xsi:type="dcterms:W3CDTF">2007-09-21T13:36:41Z</dcterms:created>
  <dcterms:modified xsi:type="dcterms:W3CDTF">2015-02-26T13:46:23Z</dcterms:modified>
  <cp:category/>
  <cp:version/>
  <cp:contentType/>
  <cp:contentStatus/>
</cp:coreProperties>
</file>