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'стр.1'!$A$1:$DC$46</definedName>
    <definedName name="_xlnm.Print_Area" localSheetId="1">'стр.2'!$A$1:$DD$91</definedName>
    <definedName name="_xlnm.Print_Area" localSheetId="2">'стр.3'!$A$1:$DD$45</definedName>
  </definedNames>
  <calcPr fullCalcOnLoad="1"/>
</workbook>
</file>

<file path=xl/sharedStrings.xml><?xml version="1.0" encoding="utf-8"?>
<sst xmlns="http://schemas.openxmlformats.org/spreadsheetml/2006/main" count="470" uniqueCount="240">
  <si>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</si>
  <si>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</si>
  <si>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</si>
  <si>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</si>
  <si>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</si>
  <si>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</si>
  <si>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</si>
  <si>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</si>
  <si>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</si>
  <si>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</si>
  <si>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</si>
  <si>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</si>
  <si>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</si>
  <si>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</si>
  <si>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</si>
  <si>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</si>
  <si>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</si>
  <si>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</si>
  <si>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</si>
  <si>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</si>
  <si>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</si>
  <si>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</si>
  <si>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</si>
  <si>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</si>
  <si>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</si>
  <si>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</si>
  <si>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</si>
  <si>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</si>
  <si>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</si>
  <si>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</si>
  <si>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</si>
  <si>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</si>
  <si>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</si>
  <si>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</si>
  <si>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</si>
  <si>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</si>
  <si>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</si>
  <si>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</si>
  <si>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</si>
  <si>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</si>
  <si>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</si>
  <si>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</si>
  <si>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</si>
  <si>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</si>
  <si>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</si>
  <si>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</si>
  <si>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</si>
  <si>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</si>
  <si>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</si>
  <si>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</si>
  <si>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</si>
  <si>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</si>
  <si>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</si>
  <si>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</si>
  <si>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</si>
  <si>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</si>
  <si>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</si>
  <si>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</si>
  <si>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</si>
  <si>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04229107</t>
  </si>
  <si>
    <t>951</t>
  </si>
  <si>
    <t>18210102022010000110</t>
  </si>
  <si>
    <t>Лысогорское сельское поселение</t>
  </si>
  <si>
    <t>Бюджет Лысогорского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</si>
  <si>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</si>
  <si>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</si>
  <si>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</si>
  <si>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</si>
  <si>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</si>
  <si>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</si>
  <si>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</si>
  <si>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</si>
  <si>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</si>
  <si>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951 0113 0920305 013 226</t>
  </si>
  <si>
    <t>951 0203 0013600 997 310</t>
  </si>
  <si>
    <t>951 0203 0013600 997 340</t>
  </si>
  <si>
    <t>951 0309 7950100 976 310</t>
  </si>
  <si>
    <t>951 0309 7950100 977 226</t>
  </si>
  <si>
    <t>951 0503 7950300974 310</t>
  </si>
  <si>
    <t>951 0503 7950300 975 225</t>
  </si>
  <si>
    <t>951 0309 7950100 977 310</t>
  </si>
  <si>
    <t>951 0102 0000000 000 000</t>
  </si>
  <si>
    <t>951 0104 0000000 000 000</t>
  </si>
  <si>
    <t>951 0113 0000000 000 000</t>
  </si>
  <si>
    <t>951 0203 0000000 000 000</t>
  </si>
  <si>
    <t>951 0309 0000000 000 000</t>
  </si>
  <si>
    <t>951 0401 0000000 000 000</t>
  </si>
  <si>
    <t>951 0502 0000000 000 000</t>
  </si>
  <si>
    <t>951 0503 0000000 000 000</t>
  </si>
  <si>
    <t>951 0801 0000000 000 000</t>
  </si>
  <si>
    <t>951 1001 0000000 000 000</t>
  </si>
  <si>
    <t>951 1105 0000000 000 000</t>
  </si>
  <si>
    <t>-</t>
  </si>
  <si>
    <t>Пешкевич Г.А.</t>
  </si>
  <si>
    <t>Оплата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</si>
  <si>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</si>
  <si>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</si>
  <si>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</si>
  <si>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</si>
  <si>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</si>
  <si>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</si>
  <si>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</si>
  <si>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</si>
  <si>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Начисление на заработную плату</t>
  </si>
  <si>
    <t>951 0104 0020400 121 212</t>
  </si>
  <si>
    <t>951 0409 0000000 000 000</t>
  </si>
  <si>
    <t>Безвозмездные перечисления государственным и муниципальным образованиям</t>
  </si>
  <si>
    <t>951 202 01001 10 0000 151</t>
  </si>
  <si>
    <t>951 202 03015 10 0000 151</t>
  </si>
  <si>
    <t>951 202 03024 10 0000 151</t>
  </si>
  <si>
    <t>951 202 04999 10 0000 151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</si>
  <si>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</si>
  <si>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</si>
  <si>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января</t>
  </si>
  <si>
    <t>902 113 02995 10 0000 130</t>
  </si>
  <si>
    <t>Бошкова Н.В.</t>
  </si>
  <si>
    <t>Налог на доходы физических лиц с доходов полученых от осуществления деятельности физическими лицами,зарегистрироваными в качестве индивидуальных предпринемателей,нотриусов,занимающихся частной практикой адвокатов,учредивших адвокатские кабинеты и других лиц занимающихся частной практикой в соответствии со ст 227 Налогового кодекса РФ</t>
  </si>
  <si>
    <t>Доходы от сдачи варенду имущества ,находящегося в оперативном управлении органов управления поселений и созданных ими учреждений( за исключением имущества муниципальных бюджетных и автономных учреждений)</t>
  </si>
  <si>
    <t>60627410</t>
  </si>
  <si>
    <t>Минимальный налог, зачисляемый в бюджеты субъектов Российской Федерации</t>
  </si>
  <si>
    <t>951 111 05035 10 0000 120</t>
  </si>
  <si>
    <t>Доходы от сдачи варенду имущества , составляющего казну поселений(за исключением земельных участков)</t>
  </si>
  <si>
    <t>951 111 05075 10 0000 120</t>
  </si>
  <si>
    <t>Прочие доходы от компенсации затрат бюджета поселений</t>
  </si>
  <si>
    <t>951 113 02995 10 0000 130</t>
  </si>
  <si>
    <t>Денежные взыскания(штрафы) за нарушение законодательства РФ за несоблюдение муниципальных правовых актов, зачисляемые в бюджеты поселений</t>
  </si>
  <si>
    <t>802 116 51040 02 0000 140</t>
  </si>
  <si>
    <t>Субвенции местным бюджетам  на выполнение передаваемых полномочий субъектов Российской Федерации</t>
  </si>
  <si>
    <t>Прочие безвозмездные поступления в бюджеты поселений</t>
  </si>
  <si>
    <t>951 207 05030 10 0000 180</t>
  </si>
  <si>
    <t xml:space="preserve">951 0203 9995118 121 213 </t>
  </si>
  <si>
    <t>951 0602 0000000 000 000</t>
  </si>
  <si>
    <t>Перечисления другим бюджетам бюджетной системы РФ</t>
  </si>
  <si>
    <t>Хитрова Г.А.</t>
  </si>
  <si>
    <t>16</t>
  </si>
  <si>
    <t>01.01.2015</t>
  </si>
  <si>
    <t>182 101 02010 01 0000 110</t>
  </si>
  <si>
    <t>182 101 02020 01 0000 110</t>
  </si>
  <si>
    <t>182 101 02030 01 0000 110</t>
  </si>
  <si>
    <t>182 105 01011 01 0000 110</t>
  </si>
  <si>
    <t>182 105 01012 01 0000 110</t>
  </si>
  <si>
    <t>Налог, взимаемый с налогоплательщиков, выбравших в качестве объекта налогообложения  доходы( за налоговые периоды, истекшие до 1января 2011г)</t>
  </si>
  <si>
    <t>182 105 010210 10000 110</t>
  </si>
  <si>
    <t>182 105 01050 01 0000 110</t>
  </si>
  <si>
    <t>182 105 03010 010000 110</t>
  </si>
  <si>
    <t>182 106 01030 10 0000 110</t>
  </si>
  <si>
    <t>182 106 06033 10 0000 110</t>
  </si>
  <si>
    <t>Земельный налог с организаций, обладающих земелбным участком, расположенным в ганицах сельских поселений</t>
  </si>
  <si>
    <t>182 106 06043 10 0000 110</t>
  </si>
  <si>
    <t>Земельный налог, с физических лиц, обладающих земельным участком, расположенным в границах поселений</t>
  </si>
  <si>
    <t>951 108 04020 0101000 110</t>
  </si>
  <si>
    <t>161 116 18050 10 0000 140</t>
  </si>
  <si>
    <t>Денежные взыскания(штрафы) за нарушение бюджетного законодательства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</si>
  <si>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</si>
  <si>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000 116 90050 10 0000140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</si>
  <si>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</si>
  <si>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</si>
  <si>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маторные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</si>
  <si>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</si>
  <si>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</si>
  <si>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</si>
  <si>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</si>
  <si>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000 103 02260 01 0000 110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</si>
  <si>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</si>
  <si>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</si>
  <si>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951 0102 0000000 121 211</t>
  </si>
  <si>
    <t>951 0102 0000000 121 212</t>
  </si>
  <si>
    <t>951 0102 0000000 121 213</t>
  </si>
  <si>
    <t>951 0104 0000000 121 211</t>
  </si>
  <si>
    <t>951 0104 0000000 121 213</t>
  </si>
  <si>
    <t>951 0104 0000000 122 212</t>
  </si>
  <si>
    <t>951 0104 0000000 244 221</t>
  </si>
  <si>
    <t xml:space="preserve">951 0104 0000000 244 223 </t>
  </si>
  <si>
    <t>951 0104 0000000 244 225</t>
  </si>
  <si>
    <t xml:space="preserve">951 0104 0000000 244 226 </t>
  </si>
  <si>
    <t xml:space="preserve">951 0104 0000000 244 310 </t>
  </si>
  <si>
    <t>951 0104 0000000 244 340</t>
  </si>
  <si>
    <t>951 0104 0000000 851 290</t>
  </si>
  <si>
    <t>951 0104 0000000 852 290</t>
  </si>
  <si>
    <t>Другие общегосударственные вопросы</t>
  </si>
  <si>
    <t>951 01130000000 244 221</t>
  </si>
  <si>
    <t>951 01130000000 244 226</t>
  </si>
  <si>
    <t>951 01130000000 244290</t>
  </si>
  <si>
    <t>951 0113 0000000 244 340</t>
  </si>
  <si>
    <t>Мобилизационная и вневойсковая подготовка</t>
  </si>
  <si>
    <t>951 0113 00000000 852 290</t>
  </si>
  <si>
    <t>951 0203 0000000 121 211</t>
  </si>
  <si>
    <t xml:space="preserve">951 0203 0000000 244 310 </t>
  </si>
  <si>
    <t>951 0203 0000000 244 340</t>
  </si>
  <si>
    <t>Защита населения и территории от чрезвычайных ситуаций природного и техногенного характера,ГО.</t>
  </si>
  <si>
    <t>951 0309 0000000 244 225</t>
  </si>
  <si>
    <t>951 0309 0000000 244 226</t>
  </si>
  <si>
    <t xml:space="preserve">951 0309 0000000 244 310 </t>
  </si>
  <si>
    <t>951 0309 0000000 244 340</t>
  </si>
  <si>
    <t>Общеэкономические вопросы</t>
  </si>
  <si>
    <t>951 04010000000 244 226</t>
  </si>
  <si>
    <t>Дорожное хозяйство</t>
  </si>
  <si>
    <t>951 0409 0000000 243 226</t>
  </si>
  <si>
    <t>951 0409 0000000 244 225</t>
  </si>
  <si>
    <t>Коммунальное хозяйство</t>
  </si>
  <si>
    <t>951 0502 0000000 244 225</t>
  </si>
  <si>
    <t>951 0502 0000000 244 310</t>
  </si>
  <si>
    <t>951 0502 0000000 810 241</t>
  </si>
  <si>
    <t>Благоустройство</t>
  </si>
  <si>
    <t>951 0503 0000000 244 223</t>
  </si>
  <si>
    <t>951 0503 0000000 244 225</t>
  </si>
  <si>
    <t>951 0503 0000000 244 226</t>
  </si>
  <si>
    <t>951 0503 0000000 244 310</t>
  </si>
  <si>
    <t>951 0503 0000000 244 340</t>
  </si>
  <si>
    <t>Сбор, улдаление отходов и очистка сточных вод</t>
  </si>
  <si>
    <t>951 0602 0000000 244 226</t>
  </si>
  <si>
    <t>951 0605 0000000 000 000</t>
  </si>
  <si>
    <t>Другие вопросы в области охраны окружающей среды</t>
  </si>
  <si>
    <t>951 0605 0000000 244 226</t>
  </si>
  <si>
    <t>Культура</t>
  </si>
  <si>
    <t>951 0801 0000000 244 221</t>
  </si>
  <si>
    <t>951 0801 0000000244 223</t>
  </si>
  <si>
    <t>951 08010000000 244 225</t>
  </si>
  <si>
    <t>951 0801 0000000 244 226</t>
  </si>
  <si>
    <t>951 0801 0000000 244 310</t>
  </si>
  <si>
    <t>951 0801 0000000 540 251</t>
  </si>
  <si>
    <t>951 0801 0000000 851 290</t>
  </si>
  <si>
    <t>951 1001 0000000 312 263</t>
  </si>
  <si>
    <t>Пенсии, пособия, выплачиваемые организациями сектора государственного управления</t>
  </si>
  <si>
    <t>Социальная политика</t>
  </si>
  <si>
    <t>Другие вопросы в области физической культуры и спорта</t>
  </si>
  <si>
    <t>951 1105 0000000 244 290</t>
  </si>
  <si>
    <t>951 1105 0000000 244 310</t>
  </si>
  <si>
    <t>951 1105 0000000 244 340</t>
  </si>
  <si>
    <t>952 0103 0000000 000 000</t>
  </si>
  <si>
    <t>Функционирование представительных органов муниципальных образований</t>
  </si>
  <si>
    <t>952 0103 0000000 121 211</t>
  </si>
  <si>
    <t xml:space="preserve">952 0103 0000000 121 213 </t>
  </si>
  <si>
    <t>952 0103 0000000 244 340</t>
  </si>
  <si>
    <t>952 0103 0000000 852 290</t>
  </si>
  <si>
    <t>Резервный фонд</t>
  </si>
  <si>
    <t>951 0111 0000000 000 000</t>
  </si>
  <si>
    <t>951 011 10000000 870 290</t>
  </si>
  <si>
    <t>01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</si>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</sst>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3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9" fontId="24" fillId="0" borderId="59" xfId="0" applyNumberFormat="1" applyFont="1" applyBorder="1" applyAlignment="1">
      <alignment horizontal="center"/>
    </xf>
    <xf numFmtId="2" fontId="24" fillId="0" borderId="59" xfId="0" applyNumberFormat="1" applyFont="1" applyBorder="1" applyAlignment="1">
      <alignment horizontal="center"/>
    </xf>
    <xf numFmtId="2" fontId="24" fillId="0" borderId="60" xfId="0" applyNumberFormat="1" applyFont="1" applyBorder="1" applyAlignment="1">
      <alignment horizontal="center"/>
    </xf>
    <xf numFmtId="0" fontId="2" fillId="0" borderId="61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0" fontId="2" fillId="0" borderId="63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49" fontId="2" fillId="0" borderId="54" xfId="0" applyNumberFormat="1" applyFont="1" applyBorder="1" applyAlignment="1">
      <alignment horizontal="center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68" xfId="0" applyFont="1" applyBorder="1" applyAlignment="1">
      <alignment wrapText="1"/>
    </xf>
    <xf numFmtId="0" fontId="2" fillId="0" borderId="69" xfId="0" applyFont="1" applyBorder="1" applyAlignment="1">
      <alignment wrapText="1"/>
    </xf>
    <xf numFmtId="49" fontId="2" fillId="0" borderId="7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71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72" xfId="0" applyFont="1" applyFill="1" applyBorder="1" applyAlignment="1">
      <alignment wrapText="1"/>
    </xf>
    <xf numFmtId="49" fontId="24" fillId="0" borderId="6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53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76" xfId="0" applyFont="1" applyBorder="1" applyAlignment="1">
      <alignment horizontal="left" wrapText="1"/>
    </xf>
    <xf numFmtId="0" fontId="2" fillId="0" borderId="6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4" fillId="0" borderId="30" xfId="0" applyFont="1" applyBorder="1" applyAlignment="1">
      <alignment horizontal="center" vertical="top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49" fontId="2" fillId="0" borderId="57" xfId="0" applyNumberFormat="1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84" xfId="0" applyFont="1" applyBorder="1" applyAlignment="1">
      <alignment wrapText="1"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top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88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7" xfId="0" applyFont="1" applyBorder="1" applyAlignment="1">
      <alignment horizontal="left" wrapText="1" indent="2"/>
    </xf>
    <xf numFmtId="0" fontId="2" fillId="0" borderId="48" xfId="0" applyFont="1" applyBorder="1" applyAlignment="1">
      <alignment horizontal="left" wrapText="1" indent="2"/>
    </xf>
    <xf numFmtId="0" fontId="2" fillId="0" borderId="7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center" vertical="top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49" fontId="2" fillId="0" borderId="31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24" fillId="0" borderId="59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2" fontId="2" fillId="0" borderId="69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89" xfId="0" applyNumberForma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4" fillId="0" borderId="6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24" fillId="0" borderId="26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89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2" fontId="2" fillId="0" borderId="79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2" fontId="24" fillId="0" borderId="57" xfId="0" applyNumberFormat="1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47"/>
  <sheetViews>
    <sheetView view="pageBreakPreview" zoomScaleSheetLayoutView="100" zoomScalePageLayoutView="0" workbookViewId="0" topLeftCell="A1">
      <selection activeCell="A42" sqref="A42:DD46"/>
    </sheetView>
  </sheetViews>
  <sheetFormatPr defaultColWidth="0.875" defaultRowHeight="12.75"/>
  <cols>
    <col min="1" max="1" width="3.625" style="1" bestFit="1" customWidth="1"/>
    <col min="2" max="30" width="0.875" style="1" customWidth="1"/>
    <col min="31" max="32" width="0.37109375" style="1" customWidth="1"/>
    <col min="33" max="53" width="0.875" style="1" customWidth="1"/>
    <col min="54" max="54" width="3.375" style="1" customWidth="1"/>
    <col min="55" max="72" width="0.875" style="1" customWidth="1"/>
    <col min="73" max="73" width="0.6171875" style="1" customWidth="1"/>
    <col min="74" max="74" width="0.875" style="1" hidden="1" customWidth="1"/>
    <col min="75" max="75" width="0.74609375" style="1" hidden="1" customWidth="1"/>
    <col min="76" max="76" width="0.875" style="1" hidden="1" customWidth="1"/>
    <col min="77" max="106" width="0.875" style="1" customWidth="1"/>
    <col min="107" max="107" width="1.3789062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ht="15" customHeight="1" thickBo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O2" s="52" t="s">
        <v>7</v>
      </c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59" t="s">
        <v>31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9"/>
    </row>
    <row r="4" spans="36:108" s="2" customFormat="1" ht="15" customHeight="1">
      <c r="AJ4" s="4" t="s">
        <v>13</v>
      </c>
      <c r="AK4" s="58" t="s">
        <v>113</v>
      </c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5">
        <v>20</v>
      </c>
      <c r="BB4" s="55"/>
      <c r="BC4" s="55"/>
      <c r="BD4" s="55"/>
      <c r="BE4" s="56" t="s">
        <v>134</v>
      </c>
      <c r="BF4" s="56"/>
      <c r="BG4" s="56"/>
      <c r="BH4" s="2" t="s">
        <v>14</v>
      </c>
      <c r="CM4" s="4" t="s">
        <v>8</v>
      </c>
      <c r="CO4" s="70" t="s">
        <v>135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2"/>
    </row>
    <row r="5" spans="1:108" s="2" customFormat="1" ht="14.25" customHeight="1">
      <c r="A5" s="2" t="s">
        <v>46</v>
      </c>
      <c r="CM5" s="4" t="s">
        <v>9</v>
      </c>
      <c r="CO5" s="70" t="s">
        <v>59</v>
      </c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2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"/>
      <c r="Q6" s="16"/>
      <c r="R6" s="16"/>
      <c r="S6" s="73" t="s">
        <v>62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16"/>
      <c r="BZ6" s="16"/>
      <c r="CA6" s="16"/>
      <c r="CB6" s="16"/>
      <c r="CC6" s="16"/>
      <c r="CD6" s="5"/>
      <c r="CM6" s="4" t="s">
        <v>45</v>
      </c>
      <c r="CO6" s="70" t="s">
        <v>60</v>
      </c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2"/>
    </row>
    <row r="7" spans="1:108" s="2" customFormat="1" ht="23.25" customHeigh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6"/>
      <c r="AP7" s="16"/>
      <c r="AQ7" s="74" t="s">
        <v>63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16"/>
      <c r="BZ7" s="16"/>
      <c r="CA7" s="16"/>
      <c r="CB7" s="16"/>
      <c r="CC7" s="16"/>
      <c r="CD7" s="5"/>
      <c r="CM7" s="4" t="s">
        <v>10</v>
      </c>
      <c r="CO7" s="70" t="s">
        <v>118</v>
      </c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2"/>
    </row>
    <row r="8" spans="1:108" s="2" customFormat="1" ht="15" customHeight="1">
      <c r="A8" s="2" t="s">
        <v>41</v>
      </c>
      <c r="CM8" s="4"/>
      <c r="CO8" s="70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</row>
    <row r="9" spans="1:108" s="2" customFormat="1" ht="14.25" customHeight="1" thickBot="1">
      <c r="A9" s="2" t="s">
        <v>42</v>
      </c>
      <c r="CO9" s="132" t="s">
        <v>11</v>
      </c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s="3" customFormat="1" ht="25.5" customHeight="1">
      <c r="A10" s="131" t="s">
        <v>32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</row>
    <row r="11" spans="1:108" ht="34.5" customHeight="1">
      <c r="A11" s="92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 t="s">
        <v>1</v>
      </c>
      <c r="AC11" s="93"/>
      <c r="AD11" s="93"/>
      <c r="AE11" s="93"/>
      <c r="AF11" s="93"/>
      <c r="AG11" s="93"/>
      <c r="AH11" s="93" t="s">
        <v>48</v>
      </c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 t="s">
        <v>43</v>
      </c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 t="s">
        <v>2</v>
      </c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 t="s">
        <v>3</v>
      </c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120"/>
    </row>
    <row r="12" spans="1:108" s="15" customFormat="1" ht="12" customHeight="1" thickBot="1">
      <c r="A12" s="94">
        <v>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77">
        <v>2</v>
      </c>
      <c r="AC12" s="77"/>
      <c r="AD12" s="77"/>
      <c r="AE12" s="77"/>
      <c r="AF12" s="77"/>
      <c r="AG12" s="77"/>
      <c r="AH12" s="77">
        <v>3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>
        <v>4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>
        <v>5</v>
      </c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>
        <v>6</v>
      </c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ht="14.25" customHeight="1">
      <c r="A13" s="96" t="s">
        <v>33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7"/>
      <c r="AB13" s="103" t="s">
        <v>5</v>
      </c>
      <c r="AC13" s="104"/>
      <c r="AD13" s="104"/>
      <c r="AE13" s="104"/>
      <c r="AF13" s="104"/>
      <c r="AG13" s="105"/>
      <c r="AH13" s="119" t="s">
        <v>6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5"/>
      <c r="BC13" s="84">
        <f>BC16+BC17+BC18+BC24+BC25+BC26+BC27+BC28+BC29+BC30+BC31+BC32+BC33+BC37+BC38+BC39+BC40+BC41+BC42+BC43+BC44+BC45+BC46+BC20+BC21+BC22+BC23</f>
        <v>12881400</v>
      </c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1"/>
      <c r="BY13" s="84">
        <f>BY16+BY17+BY18+BY20+BY21+BY22+BY23+BY24+BY25+BY26+BY27+BY28+BY29+BY30+BY31+BY32+BY33+BY37+BY38+BY39+BY40+BY41+BY42+BY43+BY44+BY45+BY46</f>
        <v>13244116.459999999</v>
      </c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/>
      <c r="CO13" s="87">
        <f>BC13-BY13</f>
        <v>-362716.45999999903</v>
      </c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9"/>
    </row>
    <row r="14" spans="1:108" ht="13.5" customHeight="1">
      <c r="A14" s="98" t="s">
        <v>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  <c r="AB14" s="118"/>
      <c r="AC14" s="101"/>
      <c r="AD14" s="101"/>
      <c r="AE14" s="101"/>
      <c r="AF14" s="101"/>
      <c r="AG14" s="102"/>
      <c r="AH14" s="100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  <c r="BC14" s="79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79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1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13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112"/>
      <c r="AC15" s="58"/>
      <c r="AD15" s="58"/>
      <c r="AE15" s="58"/>
      <c r="AF15" s="58"/>
      <c r="AG15" s="113"/>
      <c r="AH15" s="114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113"/>
      <c r="BC15" s="115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27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128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30"/>
    </row>
    <row r="16" spans="1:108" ht="103.5" customHeight="1">
      <c r="A16" s="63" t="s">
        <v>111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  <c r="AC16" s="66"/>
      <c r="AD16" s="66"/>
      <c r="AE16" s="66"/>
      <c r="AF16" s="66"/>
      <c r="AG16" s="67"/>
      <c r="AH16" s="61" t="s">
        <v>136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7"/>
      <c r="BC16" s="62">
        <v>762700</v>
      </c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45"/>
      <c r="BY16" s="46">
        <v>782755.76</v>
      </c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8"/>
      <c r="CO16" s="49">
        <f aca="true" t="shared" si="0" ref="CO16:CO44">BC16-BY16</f>
        <v>-20055.76000000001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ht="150" customHeight="1">
      <c r="A17" s="63" t="s">
        <v>116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  <c r="AC17" s="66"/>
      <c r="AD17" s="66"/>
      <c r="AE17" s="66"/>
      <c r="AF17" s="66"/>
      <c r="AG17" s="67"/>
      <c r="AH17" s="61" t="s">
        <v>137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62">
        <v>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45"/>
      <c r="BY17" s="46">
        <v>9388.89</v>
      </c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8"/>
      <c r="CO17" s="49">
        <f t="shared" si="0"/>
        <v>-9388.89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70.5" customHeight="1">
      <c r="A18" s="63" t="s">
        <v>112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  <c r="AC18" s="66"/>
      <c r="AD18" s="66"/>
      <c r="AE18" s="66"/>
      <c r="AF18" s="66"/>
      <c r="AG18" s="67"/>
      <c r="AH18" s="61" t="s">
        <v>138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62">
        <v>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45"/>
      <c r="BY18" s="46">
        <v>48204.15</v>
      </c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8"/>
      <c r="CO18" s="49">
        <f t="shared" si="0"/>
        <v>-48204.15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161.25" customHeight="1" hidden="1">
      <c r="A19" s="63" t="s">
        <v>64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106"/>
      <c r="AC19" s="107"/>
      <c r="AD19" s="107"/>
      <c r="AE19" s="107"/>
      <c r="AF19" s="107"/>
      <c r="AG19" s="108"/>
      <c r="AH19" s="109" t="s">
        <v>61</v>
      </c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C19" s="138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40"/>
      <c r="BY19" s="124">
        <v>0</v>
      </c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6"/>
      <c r="CO19" s="121">
        <f t="shared" si="0"/>
        <v>0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ht="107.25" customHeight="1">
      <c r="A20" s="135" t="s">
        <v>155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06"/>
      <c r="AC20" s="107"/>
      <c r="AD20" s="107"/>
      <c r="AE20" s="107"/>
      <c r="AF20" s="107"/>
      <c r="AG20" s="108"/>
      <c r="AH20" s="137" t="s">
        <v>156</v>
      </c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  <c r="BC20" s="138">
        <v>175300</v>
      </c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40"/>
      <c r="BY20" s="124">
        <v>221818.49</v>
      </c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6"/>
      <c r="CO20" s="138">
        <f>BC20-BY20</f>
        <v>-46518.48999999999</v>
      </c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40"/>
      <c r="DD20" s="24"/>
    </row>
    <row r="21" spans="1:108" ht="110.25" customHeight="1">
      <c r="A21" s="135" t="s">
        <v>157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06"/>
      <c r="AC21" s="107"/>
      <c r="AD21" s="107"/>
      <c r="AE21" s="107"/>
      <c r="AF21" s="107"/>
      <c r="AG21" s="108"/>
      <c r="AH21" s="137" t="s">
        <v>158</v>
      </c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  <c r="BC21" s="138">
        <v>6500</v>
      </c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40"/>
      <c r="BY21" s="124">
        <v>6009.17</v>
      </c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6"/>
      <c r="CO21" s="138">
        <f>BC21-BY21</f>
        <v>490.8299999999999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40"/>
      <c r="DD21" s="24"/>
    </row>
    <row r="22" spans="1:108" ht="113.25" customHeight="1">
      <c r="A22" s="135" t="s">
        <v>159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06"/>
      <c r="AC22" s="107"/>
      <c r="AD22" s="107"/>
      <c r="AE22" s="107"/>
      <c r="AF22" s="107"/>
      <c r="AG22" s="108"/>
      <c r="AH22" s="137" t="s">
        <v>160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  <c r="BC22" s="138">
        <v>383900</v>
      </c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40"/>
      <c r="BY22" s="124">
        <v>437009.15</v>
      </c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6"/>
      <c r="CO22" s="138">
        <f>BC22-BY22</f>
        <v>-53109.15000000002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40"/>
      <c r="DD22" s="24"/>
    </row>
    <row r="23" spans="1:108" ht="117" customHeight="1">
      <c r="A23" s="135" t="s">
        <v>161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06"/>
      <c r="AC23" s="107"/>
      <c r="AD23" s="107"/>
      <c r="AE23" s="107"/>
      <c r="AF23" s="107"/>
      <c r="AG23" s="108"/>
      <c r="AH23" s="137" t="s">
        <v>162</v>
      </c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38">
        <v>7400</v>
      </c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40"/>
      <c r="BY23" s="124">
        <v>-28529.54</v>
      </c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6"/>
      <c r="CO23" s="138">
        <f>BC23-BY23</f>
        <v>35929.54</v>
      </c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40"/>
      <c r="DD23" s="24"/>
    </row>
    <row r="24" spans="1:108" ht="48" customHeight="1">
      <c r="A24" s="63" t="s">
        <v>65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  <c r="AC24" s="66"/>
      <c r="AD24" s="66"/>
      <c r="AE24" s="66"/>
      <c r="AF24" s="66"/>
      <c r="AG24" s="67"/>
      <c r="AH24" s="61" t="s">
        <v>139</v>
      </c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62">
        <v>134400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45"/>
      <c r="BY24" s="46">
        <v>212450.64</v>
      </c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8"/>
      <c r="CO24" s="49">
        <f t="shared" si="0"/>
        <v>-78050.64000000001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ht="77.25" customHeight="1">
      <c r="A25" s="63" t="s">
        <v>141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  <c r="AC25" s="66"/>
      <c r="AD25" s="66"/>
      <c r="AE25" s="66"/>
      <c r="AF25" s="66"/>
      <c r="AG25" s="67"/>
      <c r="AH25" s="61" t="s">
        <v>140</v>
      </c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7"/>
      <c r="BC25" s="62">
        <v>0</v>
      </c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45"/>
      <c r="BY25" s="46">
        <v>-4.39</v>
      </c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8"/>
      <c r="CO25" s="49">
        <f t="shared" si="0"/>
        <v>4.39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</row>
    <row r="26" spans="1:108" ht="72.75" customHeight="1">
      <c r="A26" s="63" t="s">
        <v>66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  <c r="AC26" s="66"/>
      <c r="AD26" s="66"/>
      <c r="AE26" s="66"/>
      <c r="AF26" s="66"/>
      <c r="AG26" s="67"/>
      <c r="AH26" s="61" t="s">
        <v>142</v>
      </c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7"/>
      <c r="BC26" s="62">
        <v>61000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45"/>
      <c r="BY26" s="46">
        <v>87636.99</v>
      </c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8"/>
      <c r="CO26" s="49">
        <f t="shared" si="0"/>
        <v>-26636.990000000005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ht="45" customHeight="1">
      <c r="A27" s="63" t="s">
        <v>119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  <c r="AC27" s="66"/>
      <c r="AD27" s="66"/>
      <c r="AE27" s="66"/>
      <c r="AF27" s="66"/>
      <c r="AG27" s="67"/>
      <c r="AH27" s="61" t="s">
        <v>143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7"/>
      <c r="BC27" s="62">
        <v>0</v>
      </c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45"/>
      <c r="BY27" s="46">
        <v>1108.65</v>
      </c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8"/>
      <c r="CO27" s="49">
        <f t="shared" si="0"/>
        <v>-1108.65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ht="33" customHeight="1">
      <c r="A28" s="63" t="s">
        <v>67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  <c r="AC28" s="66"/>
      <c r="AD28" s="66"/>
      <c r="AE28" s="66"/>
      <c r="AF28" s="66"/>
      <c r="AG28" s="67"/>
      <c r="AH28" s="61" t="s">
        <v>144</v>
      </c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62">
        <v>123700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45"/>
      <c r="BY28" s="46">
        <v>165462.92</v>
      </c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8"/>
      <c r="CO28" s="49">
        <f t="shared" si="0"/>
        <v>-41762.92000000001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</row>
    <row r="29" spans="1:108" ht="75" customHeight="1">
      <c r="A29" s="63" t="s">
        <v>68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  <c r="AC29" s="66"/>
      <c r="AD29" s="66"/>
      <c r="AE29" s="66"/>
      <c r="AF29" s="66"/>
      <c r="AG29" s="67"/>
      <c r="AH29" s="61" t="s">
        <v>145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7"/>
      <c r="BC29" s="62">
        <v>56600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45"/>
      <c r="BY29" s="46">
        <v>56587.01</v>
      </c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8"/>
      <c r="CO29" s="49">
        <f t="shared" si="0"/>
        <v>12.989999999997963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</row>
    <row r="30" spans="1:108" ht="51" customHeight="1">
      <c r="A30" s="63" t="s">
        <v>147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  <c r="AC30" s="66"/>
      <c r="AD30" s="66"/>
      <c r="AE30" s="66"/>
      <c r="AF30" s="66"/>
      <c r="AG30" s="67"/>
      <c r="AH30" s="61" t="s">
        <v>146</v>
      </c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7"/>
      <c r="BC30" s="62">
        <v>138500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45"/>
      <c r="BY30" s="46">
        <v>160942.41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8"/>
      <c r="CO30" s="49">
        <f t="shared" si="0"/>
        <v>-22442.410000000003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1:108" ht="55.5" customHeight="1">
      <c r="A31" s="63" t="s">
        <v>149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  <c r="AC31" s="66"/>
      <c r="AD31" s="66"/>
      <c r="AE31" s="66"/>
      <c r="AF31" s="66"/>
      <c r="AG31" s="67"/>
      <c r="AH31" s="61" t="s">
        <v>148</v>
      </c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7"/>
      <c r="BC31" s="62">
        <v>3120600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45"/>
      <c r="BY31" s="46">
        <v>3120522.38</v>
      </c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8"/>
      <c r="CO31" s="49">
        <f t="shared" si="0"/>
        <v>77.62000000011176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ht="126" customHeight="1">
      <c r="A32" s="63" t="s">
        <v>69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  <c r="AC32" s="66"/>
      <c r="AD32" s="66"/>
      <c r="AE32" s="66"/>
      <c r="AF32" s="66"/>
      <c r="AG32" s="67"/>
      <c r="AH32" s="61" t="s">
        <v>150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7"/>
      <c r="BC32" s="62">
        <v>27600</v>
      </c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45"/>
      <c r="BY32" s="46">
        <v>27585</v>
      </c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8"/>
      <c r="CO32" s="49">
        <f t="shared" si="0"/>
        <v>15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</row>
    <row r="33" spans="1:108" ht="96.75" customHeight="1">
      <c r="A33" s="63" t="s">
        <v>117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  <c r="AC33" s="66"/>
      <c r="AD33" s="66"/>
      <c r="AE33" s="66"/>
      <c r="AF33" s="66"/>
      <c r="AG33" s="67"/>
      <c r="AH33" s="61" t="s">
        <v>120</v>
      </c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7"/>
      <c r="BC33" s="62">
        <v>125300</v>
      </c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45"/>
      <c r="BY33" s="46">
        <v>138517.07</v>
      </c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8"/>
      <c r="CO33" s="49">
        <f t="shared" si="0"/>
        <v>-13217.070000000007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ht="0.75" customHeight="1" hidden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4"/>
      <c r="AB34" s="65"/>
      <c r="AC34" s="66"/>
      <c r="AD34" s="66"/>
      <c r="AE34" s="66"/>
      <c r="AF34" s="66"/>
      <c r="AG34" s="67"/>
      <c r="AH34" s="61" t="s">
        <v>114</v>
      </c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7"/>
      <c r="BC34" s="62">
        <v>0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45"/>
      <c r="BY34" s="46">
        <v>0</v>
      </c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8"/>
      <c r="CO34" s="49">
        <f t="shared" si="0"/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ht="0.75" customHeight="1" hidden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32"/>
      <c r="AC35" s="33"/>
      <c r="AD35" s="33"/>
      <c r="AE35" s="33"/>
      <c r="AF35" s="33"/>
      <c r="AG35" s="34"/>
      <c r="AH35" s="35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4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8"/>
      <c r="BY35" s="39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1"/>
      <c r="CO35" s="42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ht="0.75" customHeight="1" hidden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  <c r="AB36" s="32"/>
      <c r="AC36" s="33"/>
      <c r="AD36" s="33"/>
      <c r="AE36" s="33"/>
      <c r="AF36" s="33"/>
      <c r="AG36" s="34"/>
      <c r="AH36" s="35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4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8"/>
      <c r="BY36" s="39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1"/>
      <c r="CO36" s="42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ht="51" customHeight="1">
      <c r="A37" s="63" t="s">
        <v>121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5"/>
      <c r="AC37" s="66"/>
      <c r="AD37" s="66"/>
      <c r="AE37" s="66"/>
      <c r="AF37" s="66"/>
      <c r="AG37" s="67"/>
      <c r="AH37" s="61" t="s">
        <v>122</v>
      </c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62">
        <v>97000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45"/>
      <c r="BY37" s="46">
        <v>96217.09</v>
      </c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8"/>
      <c r="CO37" s="49">
        <f>BC37-BY37</f>
        <v>782.9100000000035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</row>
    <row r="38" spans="1:108" ht="30.75" customHeight="1">
      <c r="A38" s="63" t="s">
        <v>123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4"/>
      <c r="AB38" s="65"/>
      <c r="AC38" s="66"/>
      <c r="AD38" s="66"/>
      <c r="AE38" s="66"/>
      <c r="AF38" s="66"/>
      <c r="AG38" s="67"/>
      <c r="AH38" s="61" t="s">
        <v>124</v>
      </c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7"/>
      <c r="BC38" s="62">
        <v>0</v>
      </c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45"/>
      <c r="BY38" s="46">
        <v>22342.7</v>
      </c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9">
        <f>BC38-BY38</f>
        <v>-22342.7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ht="48.75" customHeight="1">
      <c r="A39" s="63" t="s">
        <v>152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65"/>
      <c r="AC39" s="66"/>
      <c r="AD39" s="66"/>
      <c r="AE39" s="66"/>
      <c r="AF39" s="66"/>
      <c r="AG39" s="67"/>
      <c r="AH39" s="61" t="s">
        <v>151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7"/>
      <c r="BC39" s="62">
        <v>0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45"/>
      <c r="BY39" s="62">
        <v>10000</v>
      </c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45"/>
      <c r="CO39" s="49">
        <f t="shared" si="0"/>
        <v>-10000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</row>
    <row r="40" spans="1:108" ht="64.5" customHeight="1">
      <c r="A40" s="63" t="s">
        <v>125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65"/>
      <c r="AC40" s="66"/>
      <c r="AD40" s="66"/>
      <c r="AE40" s="66"/>
      <c r="AF40" s="66"/>
      <c r="AG40" s="67"/>
      <c r="AH40" s="61" t="s">
        <v>126</v>
      </c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7"/>
      <c r="BC40" s="62">
        <v>2200</v>
      </c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45"/>
      <c r="BY40" s="62">
        <v>400</v>
      </c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45"/>
      <c r="CO40" s="49">
        <f t="shared" si="0"/>
        <v>1800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</row>
    <row r="41" spans="1:108" ht="73.5" customHeight="1">
      <c r="A41" s="135" t="s">
        <v>153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65"/>
      <c r="AC41" s="66"/>
      <c r="AD41" s="66"/>
      <c r="AE41" s="66"/>
      <c r="AF41" s="66"/>
      <c r="AG41" s="67"/>
      <c r="AH41" s="61" t="s">
        <v>154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7"/>
      <c r="BC41" s="62">
        <v>0</v>
      </c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45"/>
      <c r="BY41" s="62">
        <v>4000</v>
      </c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45"/>
      <c r="CO41" s="62">
        <f>BC41-BY41</f>
        <v>-4000</v>
      </c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45"/>
      <c r="DD41" s="44"/>
    </row>
    <row r="42" spans="1:108" ht="47.25" customHeight="1">
      <c r="A42" s="63" t="s">
        <v>70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65"/>
      <c r="AC42" s="66"/>
      <c r="AD42" s="66"/>
      <c r="AE42" s="66"/>
      <c r="AF42" s="66"/>
      <c r="AG42" s="67"/>
      <c r="AH42" s="61" t="s">
        <v>107</v>
      </c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7"/>
      <c r="BC42" s="62">
        <v>6285700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45"/>
      <c r="BY42" s="46">
        <v>6285700</v>
      </c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8"/>
      <c r="CO42" s="49">
        <f t="shared" si="0"/>
        <v>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67.5" customHeight="1">
      <c r="A43" s="63" t="s">
        <v>71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/>
      <c r="AB43" s="65"/>
      <c r="AC43" s="66"/>
      <c r="AD43" s="66"/>
      <c r="AE43" s="66"/>
      <c r="AF43" s="66"/>
      <c r="AG43" s="67"/>
      <c r="AH43" s="61" t="s">
        <v>108</v>
      </c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7"/>
      <c r="BC43" s="62">
        <v>164700</v>
      </c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45"/>
      <c r="BY43" s="46">
        <v>164700</v>
      </c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8"/>
      <c r="CO43" s="49">
        <f t="shared" si="0"/>
        <v>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ht="49.5" customHeight="1">
      <c r="A44" s="63" t="s">
        <v>127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4"/>
      <c r="AB44" s="65"/>
      <c r="AC44" s="66"/>
      <c r="AD44" s="66"/>
      <c r="AE44" s="66"/>
      <c r="AF44" s="66"/>
      <c r="AG44" s="67"/>
      <c r="AH44" s="61" t="s">
        <v>109</v>
      </c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C44" s="62">
        <v>200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45"/>
      <c r="BY44" s="46">
        <v>200</v>
      </c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8"/>
      <c r="CO44" s="49">
        <f t="shared" si="0"/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47.25" customHeight="1">
      <c r="A45" s="63" t="s">
        <v>72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4"/>
      <c r="AB45" s="65"/>
      <c r="AC45" s="66"/>
      <c r="AD45" s="66"/>
      <c r="AE45" s="66"/>
      <c r="AF45" s="66"/>
      <c r="AG45" s="67"/>
      <c r="AH45" s="61" t="s">
        <v>110</v>
      </c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7"/>
      <c r="BC45" s="62">
        <v>1202100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45"/>
      <c r="BY45" s="46">
        <v>1202091.92</v>
      </c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8"/>
      <c r="CO45" s="49">
        <f>BC45-BY45</f>
        <v>8.080000000074506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ht="36.75" customHeight="1">
      <c r="A46" s="63" t="s">
        <v>128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4"/>
      <c r="AB46" s="65"/>
      <c r="AC46" s="66"/>
      <c r="AD46" s="66"/>
      <c r="AE46" s="66"/>
      <c r="AF46" s="66"/>
      <c r="AG46" s="67"/>
      <c r="AH46" s="61" t="s">
        <v>129</v>
      </c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7"/>
      <c r="BC46" s="62">
        <v>6000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45"/>
      <c r="BY46" s="46">
        <v>11000</v>
      </c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8"/>
      <c r="CO46" s="49">
        <f>BC46-BY46</f>
        <v>-5000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</row>
    <row r="47" spans="1:108" ht="39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2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</sheetData>
  <sheetProtection/>
  <mergeCells count="219">
    <mergeCell ref="A20:AA20"/>
    <mergeCell ref="AB20:AG20"/>
    <mergeCell ref="AH20:BB20"/>
    <mergeCell ref="BC20:BX20"/>
    <mergeCell ref="BY28:CN28"/>
    <mergeCell ref="CO30:DD30"/>
    <mergeCell ref="AB30:AG30"/>
    <mergeCell ref="BY20:CN20"/>
    <mergeCell ref="CO20:DC20"/>
    <mergeCell ref="AB21:AG21"/>
    <mergeCell ref="AH21:BB21"/>
    <mergeCell ref="BC21:BX21"/>
    <mergeCell ref="BY21:CN21"/>
    <mergeCell ref="CO21:DC21"/>
    <mergeCell ref="BC41:BX41"/>
    <mergeCell ref="BY41:CN41"/>
    <mergeCell ref="CO41:DC41"/>
    <mergeCell ref="CO34:DD34"/>
    <mergeCell ref="BC39:BX39"/>
    <mergeCell ref="BY39:CN39"/>
    <mergeCell ref="AB44:AG44"/>
    <mergeCell ref="AH44:BB44"/>
    <mergeCell ref="BC44:BX44"/>
    <mergeCell ref="BY44:CN44"/>
    <mergeCell ref="BY34:CN34"/>
    <mergeCell ref="AB39:AG39"/>
    <mergeCell ref="A34:AA34"/>
    <mergeCell ref="AB34:AG34"/>
    <mergeCell ref="AH34:BB34"/>
    <mergeCell ref="AH39:BB39"/>
    <mergeCell ref="AB37:AG37"/>
    <mergeCell ref="AH37:BB37"/>
    <mergeCell ref="BC34:BX34"/>
    <mergeCell ref="BC37:BX37"/>
    <mergeCell ref="A17:AA17"/>
    <mergeCell ref="AB17:AG17"/>
    <mergeCell ref="BY33:CN33"/>
    <mergeCell ref="AH17:BB17"/>
    <mergeCell ref="BC17:BX17"/>
    <mergeCell ref="BC19:BX19"/>
    <mergeCell ref="BC18:BX18"/>
    <mergeCell ref="AB33:AG33"/>
    <mergeCell ref="BC33:BX33"/>
    <mergeCell ref="BC32:BX32"/>
    <mergeCell ref="BY17:CN17"/>
    <mergeCell ref="CO17:DD17"/>
    <mergeCell ref="CO31:DD31"/>
    <mergeCell ref="BY22:CN22"/>
    <mergeCell ref="CO22:DC22"/>
    <mergeCell ref="BY23:CN23"/>
    <mergeCell ref="CO23:DC23"/>
    <mergeCell ref="CO26:DD26"/>
    <mergeCell ref="BY26:CN26"/>
    <mergeCell ref="CO28:DD28"/>
    <mergeCell ref="CO29:DD29"/>
    <mergeCell ref="AH33:BB33"/>
    <mergeCell ref="AB32:AG32"/>
    <mergeCell ref="AH32:BB32"/>
    <mergeCell ref="CO33:DD33"/>
    <mergeCell ref="BY32:CN32"/>
    <mergeCell ref="CO32:DD32"/>
    <mergeCell ref="AH30:BB30"/>
    <mergeCell ref="BC30:BX30"/>
    <mergeCell ref="BY30:CN30"/>
    <mergeCell ref="AB29:AG29"/>
    <mergeCell ref="AH29:BB29"/>
    <mergeCell ref="BC29:BX29"/>
    <mergeCell ref="BY29:CN29"/>
    <mergeCell ref="CO40:DD40"/>
    <mergeCell ref="A27:AA27"/>
    <mergeCell ref="AB27:AG27"/>
    <mergeCell ref="AH27:BB27"/>
    <mergeCell ref="BC27:BX27"/>
    <mergeCell ref="BY27:CN27"/>
    <mergeCell ref="CO27:DD27"/>
    <mergeCell ref="A39:AA39"/>
    <mergeCell ref="CO39:DD39"/>
    <mergeCell ref="A29:AA29"/>
    <mergeCell ref="BY43:CN43"/>
    <mergeCell ref="BC43:BX43"/>
    <mergeCell ref="BY42:CN42"/>
    <mergeCell ref="AH42:BB42"/>
    <mergeCell ref="BC42:BX42"/>
    <mergeCell ref="AB42:AG42"/>
    <mergeCell ref="AB43:AG43"/>
    <mergeCell ref="AH43:BB43"/>
    <mergeCell ref="AB40:AG40"/>
    <mergeCell ref="AB41:AG41"/>
    <mergeCell ref="AH41:BB41"/>
    <mergeCell ref="BY46:CN46"/>
    <mergeCell ref="CO46:DD46"/>
    <mergeCell ref="AH40:BB40"/>
    <mergeCell ref="BC40:BX40"/>
    <mergeCell ref="CO42:DD42"/>
    <mergeCell ref="CO43:DD43"/>
    <mergeCell ref="CO44:DD44"/>
    <mergeCell ref="BY45:CN45"/>
    <mergeCell ref="CO45:DD45"/>
    <mergeCell ref="BY40:CN40"/>
    <mergeCell ref="A21:AA21"/>
    <mergeCell ref="A22:AA22"/>
    <mergeCell ref="AH22:BB22"/>
    <mergeCell ref="BC22:BX22"/>
    <mergeCell ref="AB22:AG22"/>
    <mergeCell ref="AB31:AG31"/>
    <mergeCell ref="BY31:CN31"/>
    <mergeCell ref="AH31:BB31"/>
    <mergeCell ref="BC31:BX31"/>
    <mergeCell ref="AB28:AG28"/>
    <mergeCell ref="AH28:BB28"/>
    <mergeCell ref="BC28:BX28"/>
    <mergeCell ref="A23:AA23"/>
    <mergeCell ref="AB23:AG23"/>
    <mergeCell ref="AH23:BB23"/>
    <mergeCell ref="BC23:BX23"/>
    <mergeCell ref="AB26:AG26"/>
    <mergeCell ref="AH26:BB26"/>
    <mergeCell ref="BC26:BX26"/>
    <mergeCell ref="A10:DD10"/>
    <mergeCell ref="CO7:DD7"/>
    <mergeCell ref="CO8:DD8"/>
    <mergeCell ref="CO9:DD9"/>
    <mergeCell ref="BY11:CN11"/>
    <mergeCell ref="CO11:DD11"/>
    <mergeCell ref="CO19:DD19"/>
    <mergeCell ref="CO24:DD24"/>
    <mergeCell ref="BY19:CN19"/>
    <mergeCell ref="BY18:CN18"/>
    <mergeCell ref="CO18:DD18"/>
    <mergeCell ref="BY15:CN15"/>
    <mergeCell ref="CO15:DD15"/>
    <mergeCell ref="BY16:CN16"/>
    <mergeCell ref="AB14:AG14"/>
    <mergeCell ref="AH11:BB11"/>
    <mergeCell ref="AH12:BB12"/>
    <mergeCell ref="AH13:BB13"/>
    <mergeCell ref="BC11:BX11"/>
    <mergeCell ref="AB19:AG19"/>
    <mergeCell ref="AH19:BB19"/>
    <mergeCell ref="AB15:AG15"/>
    <mergeCell ref="AH15:BB15"/>
    <mergeCell ref="BC15:BX15"/>
    <mergeCell ref="AB18:AG18"/>
    <mergeCell ref="AH18:BB18"/>
    <mergeCell ref="AB16:AG16"/>
    <mergeCell ref="AH16:BB16"/>
    <mergeCell ref="BC16:BX16"/>
    <mergeCell ref="A11:AA11"/>
    <mergeCell ref="A12:AA12"/>
    <mergeCell ref="AB11:AG11"/>
    <mergeCell ref="AB12:AG12"/>
    <mergeCell ref="BC12:BX12"/>
    <mergeCell ref="A13:AA13"/>
    <mergeCell ref="A14:AA14"/>
    <mergeCell ref="AH14:BB14"/>
    <mergeCell ref="AB13:AG13"/>
    <mergeCell ref="BY12:CN12"/>
    <mergeCell ref="CO12:DD12"/>
    <mergeCell ref="BC14:BX14"/>
    <mergeCell ref="BY14:CN14"/>
    <mergeCell ref="CO14:DD14"/>
    <mergeCell ref="BY13:CN13"/>
    <mergeCell ref="CO13:DD13"/>
    <mergeCell ref="BC13:BX13"/>
    <mergeCell ref="A31:AA31"/>
    <mergeCell ref="A26:AA26"/>
    <mergeCell ref="A28:AA28"/>
    <mergeCell ref="A30:AA30"/>
    <mergeCell ref="A43:AA43"/>
    <mergeCell ref="A32:AA32"/>
    <mergeCell ref="A33:AA33"/>
    <mergeCell ref="A44:AA44"/>
    <mergeCell ref="A37:AA37"/>
    <mergeCell ref="A41:AA41"/>
    <mergeCell ref="S6:BX6"/>
    <mergeCell ref="AQ7:BX7"/>
    <mergeCell ref="A40:AA40"/>
    <mergeCell ref="A42:AA42"/>
    <mergeCell ref="A15:AA15"/>
    <mergeCell ref="A18:AA18"/>
    <mergeCell ref="A19:AA19"/>
    <mergeCell ref="A24:AA24"/>
    <mergeCell ref="A16:AA16"/>
    <mergeCell ref="A25:AA25"/>
    <mergeCell ref="CO16:DD16"/>
    <mergeCell ref="CO2:DD2"/>
    <mergeCell ref="BA4:BD4"/>
    <mergeCell ref="BE4:BG4"/>
    <mergeCell ref="A2:CM2"/>
    <mergeCell ref="AK4:AZ4"/>
    <mergeCell ref="CO3:DD3"/>
    <mergeCell ref="CO4:DD4"/>
    <mergeCell ref="CO5:DD5"/>
    <mergeCell ref="CO6:DD6"/>
    <mergeCell ref="BY25:CN25"/>
    <mergeCell ref="CO25:DD25"/>
    <mergeCell ref="AB24:AG24"/>
    <mergeCell ref="AH24:BB24"/>
    <mergeCell ref="BC24:BX24"/>
    <mergeCell ref="BY24:CN24"/>
    <mergeCell ref="AB25:AG25"/>
    <mergeCell ref="AH25:BB25"/>
    <mergeCell ref="BC25:BX25"/>
    <mergeCell ref="BY37:CN37"/>
    <mergeCell ref="CO37:DD37"/>
    <mergeCell ref="A38:AA38"/>
    <mergeCell ref="AB38:AG38"/>
    <mergeCell ref="AH38:BB38"/>
    <mergeCell ref="BC38:BX38"/>
    <mergeCell ref="BY38:CN38"/>
    <mergeCell ref="CO38:DD38"/>
    <mergeCell ref="A45:AA45"/>
    <mergeCell ref="AB45:AG45"/>
    <mergeCell ref="AH45:BB45"/>
    <mergeCell ref="BC45:BX45"/>
    <mergeCell ref="A46:AA46"/>
    <mergeCell ref="AB46:AG46"/>
    <mergeCell ref="AH46:BB46"/>
    <mergeCell ref="BC46:BX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91"/>
  <sheetViews>
    <sheetView view="pageBreakPreview" zoomScaleSheetLayoutView="100" zoomScalePageLayoutView="0" workbookViewId="0" topLeftCell="A61">
      <selection activeCell="AB90" sqref="AB90:AG90"/>
    </sheetView>
  </sheetViews>
  <sheetFormatPr defaultColWidth="0.875" defaultRowHeight="12.75"/>
  <cols>
    <col min="1" max="26" width="0.875" style="1" customWidth="1"/>
    <col min="27" max="27" width="1.875" style="1" customWidth="1"/>
    <col min="28" max="53" width="0.875" style="1" customWidth="1"/>
    <col min="54" max="54" width="2.375" style="1" customWidth="1"/>
    <col min="55" max="72" width="0.875" style="1" customWidth="1"/>
    <col min="73" max="73" width="0.6171875" style="1" customWidth="1"/>
    <col min="74" max="76" width="0.875" style="1" hidden="1" customWidth="1"/>
    <col min="77" max="102" width="0.875" style="1" customWidth="1"/>
    <col min="103" max="103" width="3.375" style="1" customWidth="1"/>
    <col min="104" max="104" width="4.375" style="1" hidden="1" customWidth="1"/>
    <col min="105" max="107" width="0.875" style="1" hidden="1" customWidth="1"/>
    <col min="108" max="108" width="2.25390625" style="1" customWidth="1"/>
    <col min="109" max="16384" width="0.875" style="1" customWidth="1"/>
  </cols>
  <sheetData>
    <row r="1" ht="12">
      <c r="DD1" s="4" t="s">
        <v>34</v>
      </c>
    </row>
    <row r="2" spans="1:108" s="3" customFormat="1" ht="22.5" customHeight="1">
      <c r="A2" s="204" t="s">
        <v>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</row>
    <row r="3" spans="1:108" ht="34.5" customHeight="1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 t="s">
        <v>1</v>
      </c>
      <c r="AC3" s="93"/>
      <c r="AD3" s="93"/>
      <c r="AE3" s="93"/>
      <c r="AF3" s="93"/>
      <c r="AG3" s="93"/>
      <c r="AH3" s="93" t="s">
        <v>49</v>
      </c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 t="s">
        <v>44</v>
      </c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 t="s">
        <v>2</v>
      </c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 t="s">
        <v>3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120"/>
    </row>
    <row r="4" spans="1:108" s="15" customFormat="1" ht="12" customHeight="1" thickBot="1">
      <c r="A4" s="196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8"/>
    </row>
    <row r="5" spans="1:108" ht="14.25" customHeight="1">
      <c r="A5" s="25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105" t="s">
        <v>15</v>
      </c>
      <c r="AC5" s="197"/>
      <c r="AD5" s="197"/>
      <c r="AE5" s="197"/>
      <c r="AF5" s="197"/>
      <c r="AG5" s="197"/>
      <c r="AH5" s="197" t="s">
        <v>6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3">
        <f>BC8+BC12+BC27+BC34+BC41+BC49+BC51+BC54+BC58+BC66+BC68+BC70+BC78+BC80+BC84+BC25</f>
        <v>15581400</v>
      </c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>
        <f>BY8+BY12+BY27+BY34+BY41+BY49+BY51+BY54+BY58+BY66+BY68+BY70+BY78+BY80+BY84</f>
        <v>14030371.55</v>
      </c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>
        <f>BC5-BY5</f>
        <v>1551028.4499999993</v>
      </c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8"/>
    </row>
    <row r="6" spans="1:108" ht="13.5" customHeight="1">
      <c r="A6" s="202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203"/>
      <c r="AB6" s="102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>
        <f>BC6-BY6</f>
        <v>0</v>
      </c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3"/>
    </row>
    <row r="7" spans="1:108" ht="13.5" customHeight="1" thickBo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0"/>
      <c r="AB7" s="160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95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2"/>
    </row>
    <row r="8" spans="1:108" ht="36.75" customHeight="1" thickBot="1">
      <c r="A8" s="151" t="s">
        <v>163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3"/>
      <c r="AB8" s="156" t="s">
        <v>15</v>
      </c>
      <c r="AC8" s="157"/>
      <c r="AD8" s="157"/>
      <c r="AE8" s="157"/>
      <c r="AF8" s="157"/>
      <c r="AG8" s="157"/>
      <c r="AH8" s="141" t="s">
        <v>81</v>
      </c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2">
        <f>BC9+BC10+BC11</f>
        <v>710000</v>
      </c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>
        <f>BY9+BY10+BY11</f>
        <v>690849.11</v>
      </c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>
        <f aca="true" t="shared" si="0" ref="CO8:CO26">BC8-BY8</f>
        <v>19150.890000000014</v>
      </c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3"/>
    </row>
    <row r="9" spans="1:108" ht="13.5" customHeight="1">
      <c r="A9" s="176" t="s">
        <v>94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8"/>
      <c r="AB9" s="113" t="s">
        <v>15</v>
      </c>
      <c r="AC9" s="150"/>
      <c r="AD9" s="150"/>
      <c r="AE9" s="150"/>
      <c r="AF9" s="150"/>
      <c r="AG9" s="150"/>
      <c r="AH9" s="240" t="s">
        <v>165</v>
      </c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1">
        <v>509500</v>
      </c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>
        <v>494764.6</v>
      </c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>
        <f t="shared" si="0"/>
        <v>14735.400000000023</v>
      </c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2"/>
    </row>
    <row r="10" spans="1:108" ht="13.5" customHeight="1">
      <c r="A10" s="173" t="s">
        <v>95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  <c r="AB10" s="108" t="s">
        <v>15</v>
      </c>
      <c r="AC10" s="146"/>
      <c r="AD10" s="146"/>
      <c r="AE10" s="146"/>
      <c r="AF10" s="146"/>
      <c r="AG10" s="146"/>
      <c r="AH10" s="243" t="s">
        <v>166</v>
      </c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49">
        <v>46700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>
        <v>46665.6</v>
      </c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>
        <f t="shared" si="0"/>
        <v>34.400000000001455</v>
      </c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244"/>
    </row>
    <row r="11" spans="1:108" ht="26.25" customHeight="1" thickBot="1">
      <c r="A11" s="173" t="s">
        <v>103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5"/>
      <c r="AB11" s="108" t="s">
        <v>15</v>
      </c>
      <c r="AC11" s="146"/>
      <c r="AD11" s="146"/>
      <c r="AE11" s="146"/>
      <c r="AF11" s="146"/>
      <c r="AG11" s="146"/>
      <c r="AH11" s="243" t="s">
        <v>167</v>
      </c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49">
        <v>153800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>
        <v>149418.91</v>
      </c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>
        <f t="shared" si="0"/>
        <v>4381.0899999999965</v>
      </c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244"/>
    </row>
    <row r="12" spans="1:108" ht="23.25" customHeight="1" thickBot="1">
      <c r="A12" s="151" t="s">
        <v>164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3"/>
      <c r="AB12" s="156" t="s">
        <v>15</v>
      </c>
      <c r="AC12" s="157"/>
      <c r="AD12" s="157"/>
      <c r="AE12" s="157"/>
      <c r="AF12" s="157"/>
      <c r="AG12" s="157"/>
      <c r="AH12" s="245" t="s">
        <v>82</v>
      </c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6">
        <f>BC13+BC15+BC16+BC17+BC18+BC19+BC20+BC21+BC22+BC23+BC24</f>
        <v>3862600</v>
      </c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>
        <f>BY13+BY15+BY16+BY17+BY18+BY19+BY20+BY21+BY22+BY23+BY24</f>
        <v>3672265.4799999995</v>
      </c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>
        <f t="shared" si="0"/>
        <v>190334.52000000048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7"/>
    </row>
    <row r="13" spans="1:108" ht="12.75" customHeight="1">
      <c r="A13" s="147" t="s">
        <v>94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9"/>
      <c r="AB13" s="113" t="s">
        <v>15</v>
      </c>
      <c r="AC13" s="150"/>
      <c r="AD13" s="150"/>
      <c r="AE13" s="150"/>
      <c r="AF13" s="150"/>
      <c r="AG13" s="150"/>
      <c r="AH13" s="240" t="s">
        <v>168</v>
      </c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8">
        <v>2114400</v>
      </c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>
        <v>2014307.94</v>
      </c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>
        <f t="shared" si="0"/>
        <v>100092.06000000006</v>
      </c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9"/>
    </row>
    <row r="14" spans="1:108" ht="13.5" customHeight="1" hidden="1">
      <c r="A14" s="144" t="s">
        <v>95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145"/>
      <c r="AB14" s="108"/>
      <c r="AC14" s="146"/>
      <c r="AD14" s="146"/>
      <c r="AE14" s="146"/>
      <c r="AF14" s="146"/>
      <c r="AG14" s="146"/>
      <c r="AH14" s="243" t="s">
        <v>104</v>
      </c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>
        <v>0</v>
      </c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>
        <f t="shared" si="0"/>
        <v>0</v>
      </c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1"/>
    </row>
    <row r="15" spans="1:108" ht="22.5" customHeight="1">
      <c r="A15" s="144" t="s">
        <v>103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145"/>
      <c r="AB15" s="108" t="s">
        <v>15</v>
      </c>
      <c r="AC15" s="146"/>
      <c r="AD15" s="146"/>
      <c r="AE15" s="146"/>
      <c r="AF15" s="146"/>
      <c r="AG15" s="146"/>
      <c r="AH15" s="243" t="s">
        <v>169</v>
      </c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50">
        <v>633100</v>
      </c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>
        <v>608048.82</v>
      </c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>
        <f t="shared" si="0"/>
        <v>25051.18000000005</v>
      </c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13.5" customHeight="1">
      <c r="A16" s="144" t="s">
        <v>95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145"/>
      <c r="AB16" s="108" t="s">
        <v>15</v>
      </c>
      <c r="AC16" s="146"/>
      <c r="AD16" s="146"/>
      <c r="AE16" s="146"/>
      <c r="AF16" s="146"/>
      <c r="AG16" s="146"/>
      <c r="AH16" s="243" t="s">
        <v>170</v>
      </c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50">
        <v>175800</v>
      </c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>
        <v>173588.13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>
        <f t="shared" si="0"/>
        <v>2211.8699999999953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ht="13.5" customHeight="1">
      <c r="A17" s="144" t="s">
        <v>96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145"/>
      <c r="AB17" s="108" t="s">
        <v>15</v>
      </c>
      <c r="AC17" s="146"/>
      <c r="AD17" s="146"/>
      <c r="AE17" s="146"/>
      <c r="AF17" s="146"/>
      <c r="AG17" s="146"/>
      <c r="AH17" s="243" t="s">
        <v>171</v>
      </c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50">
        <v>36000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>
        <v>27201.02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>
        <f t="shared" si="0"/>
        <v>8798.98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13.5" customHeight="1">
      <c r="A18" s="144" t="s">
        <v>97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145"/>
      <c r="AB18" s="108" t="s">
        <v>15</v>
      </c>
      <c r="AC18" s="146"/>
      <c r="AD18" s="146"/>
      <c r="AE18" s="146"/>
      <c r="AF18" s="146"/>
      <c r="AG18" s="146"/>
      <c r="AH18" s="243" t="s">
        <v>172</v>
      </c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50">
        <v>199900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>
        <v>197520.23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>
        <f t="shared" si="0"/>
        <v>2379.7699999999895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23.25" customHeight="1">
      <c r="A19" s="144" t="s">
        <v>98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145"/>
      <c r="AB19" s="108" t="s">
        <v>15</v>
      </c>
      <c r="AC19" s="146"/>
      <c r="AD19" s="146"/>
      <c r="AE19" s="146"/>
      <c r="AF19" s="146"/>
      <c r="AG19" s="146"/>
      <c r="AH19" s="243" t="s">
        <v>173</v>
      </c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50">
        <v>73700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>
        <v>72449.76</v>
      </c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>
        <f t="shared" si="0"/>
        <v>1250.2400000000052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17.25" customHeight="1">
      <c r="A20" s="144" t="s">
        <v>99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145"/>
      <c r="AB20" s="108" t="s">
        <v>15</v>
      </c>
      <c r="AC20" s="146"/>
      <c r="AD20" s="146"/>
      <c r="AE20" s="146"/>
      <c r="AF20" s="146"/>
      <c r="AG20" s="146"/>
      <c r="AH20" s="243" t="s">
        <v>174</v>
      </c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50">
        <v>185000</v>
      </c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>
        <v>166008.23</v>
      </c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>
        <f t="shared" si="0"/>
        <v>18991.76999999999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24.75" customHeight="1">
      <c r="A21" s="144" t="s">
        <v>101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145"/>
      <c r="AB21" s="108" t="s">
        <v>15</v>
      </c>
      <c r="AC21" s="146"/>
      <c r="AD21" s="146"/>
      <c r="AE21" s="146"/>
      <c r="AF21" s="146"/>
      <c r="AG21" s="146"/>
      <c r="AH21" s="243" t="s">
        <v>175</v>
      </c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50">
        <v>178400</v>
      </c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>
        <v>165742.59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>
        <f t="shared" si="0"/>
        <v>12657.410000000003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22.5" customHeight="1">
      <c r="A22" s="144" t="s">
        <v>102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145"/>
      <c r="AB22" s="108" t="s">
        <v>15</v>
      </c>
      <c r="AC22" s="146"/>
      <c r="AD22" s="146"/>
      <c r="AE22" s="146"/>
      <c r="AF22" s="146"/>
      <c r="AG22" s="146"/>
      <c r="AH22" s="243" t="s">
        <v>176</v>
      </c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50">
        <v>250300</v>
      </c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>
        <v>234567.83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>
        <f t="shared" si="0"/>
        <v>15732.170000000013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ht="18" customHeight="1">
      <c r="A23" s="144" t="s">
        <v>100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145"/>
      <c r="AB23" s="108" t="s">
        <v>15</v>
      </c>
      <c r="AC23" s="146"/>
      <c r="AD23" s="146"/>
      <c r="AE23" s="146"/>
      <c r="AF23" s="146"/>
      <c r="AG23" s="146"/>
      <c r="AH23" s="243" t="s">
        <v>177</v>
      </c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50">
        <v>4500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>
        <v>1418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>
        <f t="shared" si="0"/>
        <v>3082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ht="18" customHeight="1" thickBot="1">
      <c r="A24" s="144" t="s">
        <v>100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45"/>
      <c r="AB24" s="108" t="s">
        <v>15</v>
      </c>
      <c r="AC24" s="146"/>
      <c r="AD24" s="146"/>
      <c r="AE24" s="146"/>
      <c r="AF24" s="146"/>
      <c r="AG24" s="146"/>
      <c r="AH24" s="243" t="s">
        <v>178</v>
      </c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50">
        <v>11500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>
        <v>11412.93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>
        <f t="shared" si="0"/>
        <v>87.06999999999971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ht="18" customHeight="1" thickBot="1">
      <c r="A25" s="151" t="s">
        <v>235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3"/>
      <c r="AB25" s="156" t="s">
        <v>15</v>
      </c>
      <c r="AC25" s="157"/>
      <c r="AD25" s="157"/>
      <c r="AE25" s="157"/>
      <c r="AF25" s="157"/>
      <c r="AG25" s="157"/>
      <c r="AH25" s="245" t="s">
        <v>236</v>
      </c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50">
        <f>BC26</f>
        <v>50000</v>
      </c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46">
        <f>BY26</f>
        <v>0</v>
      </c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>
        <f t="shared" si="0"/>
        <v>50000</v>
      </c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7"/>
    </row>
    <row r="26" spans="1:108" ht="18" customHeight="1" thickBot="1">
      <c r="A26" s="182" t="s">
        <v>99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4"/>
      <c r="AB26" s="160" t="s">
        <v>15</v>
      </c>
      <c r="AC26" s="161"/>
      <c r="AD26" s="161"/>
      <c r="AE26" s="161"/>
      <c r="AF26" s="161"/>
      <c r="AG26" s="161"/>
      <c r="AH26" s="251" t="s">
        <v>237</v>
      </c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2">
        <v>50000</v>
      </c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3">
        <v>0</v>
      </c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>
        <f t="shared" si="0"/>
        <v>50000</v>
      </c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4"/>
    </row>
    <row r="27" spans="1:108" ht="26.25" customHeight="1" thickBot="1">
      <c r="A27" s="151" t="s">
        <v>179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3"/>
      <c r="AB27" s="156" t="s">
        <v>15</v>
      </c>
      <c r="AC27" s="157"/>
      <c r="AD27" s="157"/>
      <c r="AE27" s="157"/>
      <c r="AF27" s="157"/>
      <c r="AG27" s="157"/>
      <c r="AH27" s="245" t="s">
        <v>83</v>
      </c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50">
        <f>BC29+BC30+BC31+BC32+BC33</f>
        <v>435400</v>
      </c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50">
        <f>BY29+BY30+BY31+BY32+BY33</f>
        <v>395025.24</v>
      </c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50">
        <f>CO29+CO30+CO31+CO32+CO33</f>
        <v>40374.76000000001</v>
      </c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7"/>
    </row>
    <row r="28" spans="1:108" ht="13.5" customHeight="1" hidden="1">
      <c r="A28" s="144" t="s">
        <v>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145"/>
      <c r="AB28" s="108"/>
      <c r="AC28" s="146"/>
      <c r="AD28" s="146"/>
      <c r="AE28" s="146"/>
      <c r="AF28" s="146"/>
      <c r="AG28" s="146"/>
      <c r="AH28" s="243" t="s">
        <v>73</v>
      </c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>
        <v>0</v>
      </c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>
        <f aca="true" t="shared" si="1" ref="CO28:CO33">BC28-BY28</f>
        <v>0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</row>
    <row r="29" spans="1:108" ht="13.5" customHeight="1">
      <c r="A29" s="144" t="s">
        <v>96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145"/>
      <c r="AB29" s="107" t="s">
        <v>15</v>
      </c>
      <c r="AC29" s="154"/>
      <c r="AD29" s="154"/>
      <c r="AE29" s="154"/>
      <c r="AF29" s="154"/>
      <c r="AG29" s="155"/>
      <c r="AH29" s="243" t="s">
        <v>180</v>
      </c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62">
        <v>18000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45"/>
      <c r="BY29" s="62">
        <v>14400</v>
      </c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45"/>
      <c r="CO29" s="62">
        <f t="shared" si="1"/>
        <v>3600</v>
      </c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6"/>
    </row>
    <row r="30" spans="1:108" ht="13.5" customHeight="1">
      <c r="A30" s="144" t="s">
        <v>99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145"/>
      <c r="AB30" s="107" t="s">
        <v>15</v>
      </c>
      <c r="AC30" s="154"/>
      <c r="AD30" s="154"/>
      <c r="AE30" s="154"/>
      <c r="AF30" s="154"/>
      <c r="AG30" s="155"/>
      <c r="AH30" s="243" t="s">
        <v>181</v>
      </c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62">
        <v>309400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45"/>
      <c r="BY30" s="62">
        <v>285953.24</v>
      </c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45"/>
      <c r="CO30" s="62">
        <f t="shared" si="1"/>
        <v>23446.76000000001</v>
      </c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6"/>
    </row>
    <row r="31" spans="1:108" ht="13.5" customHeight="1">
      <c r="A31" s="144" t="s">
        <v>100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145"/>
      <c r="AB31" s="108" t="s">
        <v>15</v>
      </c>
      <c r="AC31" s="146"/>
      <c r="AD31" s="146"/>
      <c r="AE31" s="146"/>
      <c r="AF31" s="146"/>
      <c r="AG31" s="146"/>
      <c r="AH31" s="243" t="s">
        <v>182</v>
      </c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49">
        <v>66000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>
        <v>66000</v>
      </c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>
        <f t="shared" si="1"/>
        <v>0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244"/>
    </row>
    <row r="32" spans="1:108" ht="25.5" customHeight="1">
      <c r="A32" s="144" t="s">
        <v>102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45"/>
      <c r="AB32" s="107" t="s">
        <v>15</v>
      </c>
      <c r="AC32" s="154"/>
      <c r="AD32" s="154"/>
      <c r="AE32" s="154"/>
      <c r="AF32" s="154"/>
      <c r="AG32" s="155"/>
      <c r="AH32" s="243" t="s">
        <v>183</v>
      </c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62">
        <v>7500</v>
      </c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45"/>
      <c r="BY32" s="62">
        <v>6611</v>
      </c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45"/>
      <c r="CO32" s="62">
        <f t="shared" si="1"/>
        <v>889</v>
      </c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6"/>
    </row>
    <row r="33" spans="1:108" ht="25.5" customHeight="1" thickBot="1">
      <c r="A33" s="144" t="s">
        <v>100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145"/>
      <c r="AB33" s="102" t="s">
        <v>15</v>
      </c>
      <c r="AC33" s="166"/>
      <c r="AD33" s="166"/>
      <c r="AE33" s="166"/>
      <c r="AF33" s="166"/>
      <c r="AG33" s="166"/>
      <c r="AH33" s="257" t="s">
        <v>185</v>
      </c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8">
        <v>34500</v>
      </c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>
        <v>22061</v>
      </c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>
        <f t="shared" si="1"/>
        <v>12439</v>
      </c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9"/>
    </row>
    <row r="34" spans="1:108" ht="25.5" customHeight="1" thickBot="1">
      <c r="A34" s="151" t="s">
        <v>184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156" t="s">
        <v>15</v>
      </c>
      <c r="AC34" s="157"/>
      <c r="AD34" s="157"/>
      <c r="AE34" s="157"/>
      <c r="AF34" s="157"/>
      <c r="AG34" s="157"/>
      <c r="AH34" s="245" t="s">
        <v>84</v>
      </c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50">
        <f>BC35+BC36+BC39+BC40</f>
        <v>164699.99999999997</v>
      </c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>
        <f>BY35+BY36+BY39+BY40</f>
        <v>164699.99999999997</v>
      </c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>
        <f>CO35+CO36+CO37+CO38</f>
        <v>0</v>
      </c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60"/>
    </row>
    <row r="35" spans="1:108" ht="13.5" customHeight="1">
      <c r="A35" s="185" t="s">
        <v>94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7"/>
      <c r="AB35" s="105" t="s">
        <v>15</v>
      </c>
      <c r="AC35" s="197"/>
      <c r="AD35" s="197"/>
      <c r="AE35" s="197"/>
      <c r="AF35" s="197"/>
      <c r="AG35" s="197"/>
      <c r="AH35" s="240" t="s">
        <v>186</v>
      </c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1">
        <v>120384.18</v>
      </c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>
        <v>120384.18</v>
      </c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>
        <f aca="true" t="shared" si="2" ref="CO35:CO40">BC35-BY35</f>
        <v>0</v>
      </c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2"/>
    </row>
    <row r="36" spans="1:108" ht="24" customHeight="1">
      <c r="A36" s="210" t="s">
        <v>103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2"/>
      <c r="AB36" s="108" t="s">
        <v>15</v>
      </c>
      <c r="AC36" s="146"/>
      <c r="AD36" s="146"/>
      <c r="AE36" s="146"/>
      <c r="AF36" s="146"/>
      <c r="AG36" s="146"/>
      <c r="AH36" s="243" t="s">
        <v>130</v>
      </c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49">
        <v>36356.02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>
        <v>36356.02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>
        <f t="shared" si="2"/>
        <v>0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244"/>
    </row>
    <row r="37" spans="1:108" ht="24" customHeight="1" hidden="1">
      <c r="A37" s="176" t="s">
        <v>101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8"/>
      <c r="AB37" s="113"/>
      <c r="AC37" s="150"/>
      <c r="AD37" s="150"/>
      <c r="AE37" s="150"/>
      <c r="AF37" s="150"/>
      <c r="AG37" s="150"/>
      <c r="AH37" s="243" t="s">
        <v>74</v>
      </c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50">
        <v>0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>
        <v>0</v>
      </c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>
        <f t="shared" si="2"/>
        <v>0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</row>
    <row r="38" spans="1:108" ht="25.5" customHeight="1" hidden="1">
      <c r="A38" s="179" t="s">
        <v>102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1"/>
      <c r="AB38" s="102"/>
      <c r="AC38" s="166"/>
      <c r="AD38" s="166"/>
      <c r="AE38" s="166"/>
      <c r="AF38" s="166"/>
      <c r="AG38" s="166"/>
      <c r="AH38" s="257" t="s">
        <v>75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61">
        <v>0</v>
      </c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>
        <v>0</v>
      </c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>
        <f t="shared" si="2"/>
        <v>0</v>
      </c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2"/>
    </row>
    <row r="39" spans="1:108" ht="25.5" customHeight="1">
      <c r="A39" s="144" t="s">
        <v>101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145"/>
      <c r="AB39" s="108" t="s">
        <v>15</v>
      </c>
      <c r="AC39" s="146"/>
      <c r="AD39" s="146"/>
      <c r="AE39" s="146"/>
      <c r="AF39" s="146"/>
      <c r="AG39" s="146"/>
      <c r="AH39" s="243" t="s">
        <v>187</v>
      </c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50">
        <v>7750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>
        <v>7750</v>
      </c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49">
        <f t="shared" si="2"/>
        <v>0</v>
      </c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244"/>
    </row>
    <row r="40" spans="1:108" ht="25.5" customHeight="1" thickBot="1">
      <c r="A40" s="144" t="s">
        <v>102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145"/>
      <c r="AB40" s="108" t="s">
        <v>15</v>
      </c>
      <c r="AC40" s="146"/>
      <c r="AD40" s="146"/>
      <c r="AE40" s="146"/>
      <c r="AF40" s="146"/>
      <c r="AG40" s="146"/>
      <c r="AH40" s="243" t="s">
        <v>188</v>
      </c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50">
        <v>209.8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>
        <v>209.8</v>
      </c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49">
        <f t="shared" si="2"/>
        <v>0</v>
      </c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244"/>
    </row>
    <row r="41" spans="1:108" ht="48" customHeight="1" thickBot="1">
      <c r="A41" s="151" t="s">
        <v>189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3"/>
      <c r="AB41" s="156" t="s">
        <v>15</v>
      </c>
      <c r="AC41" s="157"/>
      <c r="AD41" s="157"/>
      <c r="AE41" s="157"/>
      <c r="AF41" s="157"/>
      <c r="AG41" s="157"/>
      <c r="AH41" s="245" t="s">
        <v>85</v>
      </c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50">
        <f>BC42+BC43+BC47+BC48</f>
        <v>155900</v>
      </c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>
        <f>BY42+BY43+BY47+BY48</f>
        <v>149388.82</v>
      </c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50">
        <f>CO42+CO43</f>
        <v>6411.18</v>
      </c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7"/>
    </row>
    <row r="42" spans="1:108" ht="24" customHeight="1">
      <c r="A42" s="147" t="s">
        <v>98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9"/>
      <c r="AB42" s="113" t="s">
        <v>15</v>
      </c>
      <c r="AC42" s="150"/>
      <c r="AD42" s="150"/>
      <c r="AE42" s="150"/>
      <c r="AF42" s="150"/>
      <c r="AG42" s="150"/>
      <c r="AH42" s="240" t="s">
        <v>190</v>
      </c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1">
        <v>37000</v>
      </c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>
        <v>31002.82</v>
      </c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>
        <f>BC42-BY42</f>
        <v>5997.18</v>
      </c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2"/>
    </row>
    <row r="43" spans="1:108" ht="14.25" customHeight="1">
      <c r="A43" s="144" t="s">
        <v>99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45"/>
      <c r="AB43" s="108" t="s">
        <v>15</v>
      </c>
      <c r="AC43" s="146"/>
      <c r="AD43" s="146"/>
      <c r="AE43" s="146"/>
      <c r="AF43" s="146"/>
      <c r="AG43" s="146"/>
      <c r="AH43" s="243" t="s">
        <v>191</v>
      </c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49">
        <v>99200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>
        <v>98786</v>
      </c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>
        <f aca="true" t="shared" si="3" ref="CO43:CO52">BC43-BY43</f>
        <v>414</v>
      </c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244"/>
    </row>
    <row r="44" spans="1:108" ht="23.25" customHeight="1" hidden="1">
      <c r="A44" s="144" t="s">
        <v>101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45"/>
      <c r="AB44" s="108"/>
      <c r="AC44" s="146"/>
      <c r="AD44" s="146"/>
      <c r="AE44" s="146"/>
      <c r="AF44" s="146"/>
      <c r="AG44" s="146"/>
      <c r="AH44" s="243" t="s">
        <v>76</v>
      </c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>
        <v>0</v>
      </c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>
        <f t="shared" si="3"/>
        <v>0</v>
      </c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244"/>
    </row>
    <row r="45" spans="1:108" ht="12" hidden="1">
      <c r="A45" s="144" t="s">
        <v>99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145"/>
      <c r="AB45" s="108"/>
      <c r="AC45" s="146"/>
      <c r="AD45" s="146"/>
      <c r="AE45" s="146"/>
      <c r="AF45" s="146"/>
      <c r="AG45" s="146"/>
      <c r="AH45" s="243" t="s">
        <v>77</v>
      </c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>
        <v>0</v>
      </c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>
        <f t="shared" si="3"/>
        <v>0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244"/>
    </row>
    <row r="46" spans="1:108" ht="12" hidden="1">
      <c r="A46" s="144" t="s">
        <v>101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145"/>
      <c r="AB46" s="108"/>
      <c r="AC46" s="146"/>
      <c r="AD46" s="146"/>
      <c r="AE46" s="146"/>
      <c r="AF46" s="146"/>
      <c r="AG46" s="146"/>
      <c r="AH46" s="243" t="s">
        <v>80</v>
      </c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>
        <v>0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>
        <f t="shared" si="3"/>
        <v>0</v>
      </c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244"/>
    </row>
    <row r="47" spans="1:108" ht="25.5" customHeight="1">
      <c r="A47" s="144" t="s">
        <v>101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145"/>
      <c r="AB47" s="108" t="s">
        <v>15</v>
      </c>
      <c r="AC47" s="146"/>
      <c r="AD47" s="146"/>
      <c r="AE47" s="146"/>
      <c r="AF47" s="146"/>
      <c r="AG47" s="146"/>
      <c r="AH47" s="243" t="s">
        <v>192</v>
      </c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50">
        <v>2700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>
        <v>2700</v>
      </c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49">
        <f>BC47-BY47</f>
        <v>0</v>
      </c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244"/>
    </row>
    <row r="48" spans="1:108" ht="25.5" customHeight="1" thickBot="1">
      <c r="A48" s="179" t="s">
        <v>102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1"/>
      <c r="AB48" s="102" t="s">
        <v>15</v>
      </c>
      <c r="AC48" s="166"/>
      <c r="AD48" s="166"/>
      <c r="AE48" s="166"/>
      <c r="AF48" s="166"/>
      <c r="AG48" s="166"/>
      <c r="AH48" s="257" t="s">
        <v>193</v>
      </c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8">
        <v>17000</v>
      </c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>
        <v>16900</v>
      </c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>
        <f>BC48-BY48</f>
        <v>100</v>
      </c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9"/>
    </row>
    <row r="49" spans="1:108" ht="17.25" customHeight="1" thickBot="1">
      <c r="A49" s="151" t="s">
        <v>194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3"/>
      <c r="AB49" s="156" t="s">
        <v>15</v>
      </c>
      <c r="AC49" s="157"/>
      <c r="AD49" s="157"/>
      <c r="AE49" s="157"/>
      <c r="AF49" s="157"/>
      <c r="AG49" s="157"/>
      <c r="AH49" s="245" t="s">
        <v>86</v>
      </c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50">
        <f>BC50</f>
        <v>20000</v>
      </c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46">
        <f>BY50</f>
        <v>19687.94</v>
      </c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>
        <f t="shared" si="3"/>
        <v>312.0600000000013</v>
      </c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7"/>
    </row>
    <row r="50" spans="1:108" ht="23.25" customHeight="1" thickBot="1">
      <c r="A50" s="182" t="s">
        <v>99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4"/>
      <c r="AB50" s="160" t="s">
        <v>15</v>
      </c>
      <c r="AC50" s="161"/>
      <c r="AD50" s="161"/>
      <c r="AE50" s="161"/>
      <c r="AF50" s="161"/>
      <c r="AG50" s="161"/>
      <c r="AH50" s="251" t="s">
        <v>195</v>
      </c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2">
        <v>20000</v>
      </c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3">
        <v>19687.94</v>
      </c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>
        <f t="shared" si="3"/>
        <v>312.0600000000013</v>
      </c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4"/>
    </row>
    <row r="51" spans="1:108" ht="18.75" customHeight="1" thickBot="1">
      <c r="A51" s="151" t="s">
        <v>196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7" t="s">
        <v>15</v>
      </c>
      <c r="AC51" s="157"/>
      <c r="AD51" s="157"/>
      <c r="AE51" s="157"/>
      <c r="AF51" s="157"/>
      <c r="AG51" s="157"/>
      <c r="AH51" s="245" t="s">
        <v>105</v>
      </c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50">
        <f>BC52+BC53</f>
        <v>1593100</v>
      </c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46">
        <f>BY52+BY53</f>
        <v>732507.81</v>
      </c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>
        <f t="shared" si="3"/>
        <v>860592.19</v>
      </c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7"/>
    </row>
    <row r="52" spans="1:108" ht="24" customHeight="1">
      <c r="A52" s="176" t="s">
        <v>99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8"/>
      <c r="AB52" s="113" t="s">
        <v>15</v>
      </c>
      <c r="AC52" s="150"/>
      <c r="AD52" s="150"/>
      <c r="AE52" s="150"/>
      <c r="AF52" s="150"/>
      <c r="AG52" s="150"/>
      <c r="AH52" s="240" t="s">
        <v>197</v>
      </c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1">
        <v>815500</v>
      </c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>
        <v>0</v>
      </c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>
        <f t="shared" si="3"/>
        <v>815500</v>
      </c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2"/>
    </row>
    <row r="53" spans="1:108" ht="24" customHeight="1" thickBot="1">
      <c r="A53" s="179" t="s">
        <v>98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1"/>
      <c r="AB53" s="102" t="s">
        <v>15</v>
      </c>
      <c r="AC53" s="166"/>
      <c r="AD53" s="166"/>
      <c r="AE53" s="166"/>
      <c r="AF53" s="166"/>
      <c r="AG53" s="166"/>
      <c r="AH53" s="257" t="s">
        <v>198</v>
      </c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8">
        <v>777600</v>
      </c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>
        <v>732507.81</v>
      </c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>
        <f>BC53-BY53</f>
        <v>45092.189999999944</v>
      </c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9"/>
    </row>
    <row r="54" spans="1:108" ht="21" customHeight="1" thickBot="1">
      <c r="A54" s="151" t="s">
        <v>199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3"/>
      <c r="AB54" s="156" t="s">
        <v>15</v>
      </c>
      <c r="AC54" s="157"/>
      <c r="AD54" s="157"/>
      <c r="AE54" s="157"/>
      <c r="AF54" s="157"/>
      <c r="AG54" s="157"/>
      <c r="AH54" s="245" t="s">
        <v>87</v>
      </c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50">
        <f>BC55+BC56+BC57</f>
        <v>912900</v>
      </c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50">
        <f>BY55+BY56+BY57</f>
        <v>907845.4299999999</v>
      </c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50">
        <f>CO55+CO56+CO57</f>
        <v>5054.5700000000215</v>
      </c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7"/>
    </row>
    <row r="55" spans="1:108" ht="35.25" customHeight="1">
      <c r="A55" s="162" t="s">
        <v>98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4"/>
      <c r="AB55" s="107" t="s">
        <v>15</v>
      </c>
      <c r="AC55" s="154"/>
      <c r="AD55" s="154"/>
      <c r="AE55" s="154"/>
      <c r="AF55" s="154"/>
      <c r="AG55" s="155"/>
      <c r="AH55" s="243" t="s">
        <v>200</v>
      </c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62">
        <v>41400</v>
      </c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4"/>
      <c r="BV55" s="265"/>
      <c r="BW55" s="265"/>
      <c r="BX55" s="265"/>
      <c r="BY55" s="62">
        <v>41337.2</v>
      </c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7"/>
      <c r="CO55" s="62">
        <f>BC55-BY55</f>
        <v>62.80000000000291</v>
      </c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8"/>
    </row>
    <row r="56" spans="1:108" ht="20.25" customHeight="1">
      <c r="A56" s="144" t="s">
        <v>101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145"/>
      <c r="AB56" s="108" t="s">
        <v>15</v>
      </c>
      <c r="AC56" s="146"/>
      <c r="AD56" s="146"/>
      <c r="AE56" s="146"/>
      <c r="AF56" s="146"/>
      <c r="AG56" s="146"/>
      <c r="AH56" s="243" t="s">
        <v>201</v>
      </c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49">
        <v>572000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>
        <v>572000</v>
      </c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>
        <f>BC56-BY56</f>
        <v>0</v>
      </c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244"/>
    </row>
    <row r="57" spans="1:108" ht="39.75" customHeight="1" thickBot="1">
      <c r="A57" s="144" t="s">
        <v>106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145"/>
      <c r="AB57" s="107" t="s">
        <v>15</v>
      </c>
      <c r="AC57" s="154"/>
      <c r="AD57" s="154"/>
      <c r="AE57" s="154"/>
      <c r="AF57" s="154"/>
      <c r="AG57" s="155"/>
      <c r="AH57" s="243" t="s">
        <v>202</v>
      </c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62">
        <v>299500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45"/>
      <c r="BV57" s="265"/>
      <c r="BW57" s="265"/>
      <c r="BX57" s="265"/>
      <c r="BY57" s="62">
        <v>294508.23</v>
      </c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45"/>
      <c r="CO57" s="62">
        <f>BC57-BY57</f>
        <v>4991.770000000019</v>
      </c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69"/>
      <c r="DA57" s="269"/>
      <c r="DB57" s="269"/>
      <c r="DC57" s="269"/>
      <c r="DD57" s="270"/>
    </row>
    <row r="58" spans="1:108" ht="13.5" customHeight="1" thickBot="1">
      <c r="A58" s="151" t="s">
        <v>203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3"/>
      <c r="AB58" s="156" t="s">
        <v>15</v>
      </c>
      <c r="AC58" s="157"/>
      <c r="AD58" s="157"/>
      <c r="AE58" s="157"/>
      <c r="AF58" s="157"/>
      <c r="AG58" s="157"/>
      <c r="AH58" s="245" t="s">
        <v>88</v>
      </c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50">
        <f>BC59+BC60+BC61+BC62+BC65</f>
        <v>2779900</v>
      </c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50">
        <f>BY59+BY60+BY61+BY62+BY65</f>
        <v>2498311.63</v>
      </c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50">
        <f>CO59+CO60+CO61+CO62+CO65</f>
        <v>281588.37</v>
      </c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7"/>
    </row>
    <row r="59" spans="1:108" ht="14.25" customHeight="1">
      <c r="A59" s="144" t="s">
        <v>97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145"/>
      <c r="AB59" s="108" t="s">
        <v>15</v>
      </c>
      <c r="AC59" s="146"/>
      <c r="AD59" s="146"/>
      <c r="AE59" s="146"/>
      <c r="AF59" s="146"/>
      <c r="AG59" s="146"/>
      <c r="AH59" s="243" t="s">
        <v>204</v>
      </c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50">
        <v>714200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>
        <v>690591.28</v>
      </c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>
        <f aca="true" t="shared" si="4" ref="CO59:CO69">BC59-BY59</f>
        <v>23608.719999999972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</row>
    <row r="60" spans="1:108" ht="21" customHeight="1">
      <c r="A60" s="144" t="s">
        <v>98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145"/>
      <c r="AB60" s="108" t="s">
        <v>15</v>
      </c>
      <c r="AC60" s="146"/>
      <c r="AD60" s="146"/>
      <c r="AE60" s="146"/>
      <c r="AF60" s="146"/>
      <c r="AG60" s="146"/>
      <c r="AH60" s="243" t="s">
        <v>205</v>
      </c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50">
        <v>699200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>
        <v>674986.35</v>
      </c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>
        <f t="shared" si="4"/>
        <v>24213.650000000023</v>
      </c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</row>
    <row r="61" spans="1:108" ht="16.5" customHeight="1">
      <c r="A61" s="144" t="s">
        <v>99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145"/>
      <c r="AB61" s="108" t="s">
        <v>15</v>
      </c>
      <c r="AC61" s="146"/>
      <c r="AD61" s="146"/>
      <c r="AE61" s="146"/>
      <c r="AF61" s="146"/>
      <c r="AG61" s="146"/>
      <c r="AH61" s="243" t="s">
        <v>206</v>
      </c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50">
        <v>456600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>
        <v>398248</v>
      </c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>
        <f t="shared" si="4"/>
        <v>58352</v>
      </c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ht="24" customHeight="1">
      <c r="A62" s="144" t="s">
        <v>101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145"/>
      <c r="AB62" s="108" t="s">
        <v>15</v>
      </c>
      <c r="AC62" s="146"/>
      <c r="AD62" s="146"/>
      <c r="AE62" s="146"/>
      <c r="AF62" s="146"/>
      <c r="AG62" s="146"/>
      <c r="AH62" s="243" t="s">
        <v>207</v>
      </c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49">
        <v>693700</v>
      </c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>
        <v>518336</v>
      </c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>
        <f t="shared" si="4"/>
        <v>175364</v>
      </c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244"/>
    </row>
    <row r="63" spans="1:108" ht="23.25" customHeight="1" hidden="1">
      <c r="A63" s="173" t="s">
        <v>101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5"/>
      <c r="AB63" s="108"/>
      <c r="AC63" s="146"/>
      <c r="AD63" s="146"/>
      <c r="AE63" s="146"/>
      <c r="AF63" s="146"/>
      <c r="AG63" s="146"/>
      <c r="AH63" s="243" t="s">
        <v>78</v>
      </c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>
        <v>0</v>
      </c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>
        <f t="shared" si="4"/>
        <v>0</v>
      </c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  <row r="64" spans="1:108" ht="21.75" customHeight="1" hidden="1">
      <c r="A64" s="173" t="s">
        <v>98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5"/>
      <c r="AB64" s="102"/>
      <c r="AC64" s="166"/>
      <c r="AD64" s="166"/>
      <c r="AE64" s="166"/>
      <c r="AF64" s="166"/>
      <c r="AG64" s="166"/>
      <c r="AH64" s="257" t="s">
        <v>79</v>
      </c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>
        <v>0</v>
      </c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>
        <f t="shared" si="4"/>
        <v>0</v>
      </c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2"/>
    </row>
    <row r="65" spans="1:108" ht="21.75" customHeight="1" thickBot="1">
      <c r="A65" s="144" t="s">
        <v>102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145"/>
      <c r="AB65" s="108" t="s">
        <v>15</v>
      </c>
      <c r="AC65" s="146"/>
      <c r="AD65" s="146"/>
      <c r="AE65" s="146"/>
      <c r="AF65" s="146"/>
      <c r="AG65" s="146"/>
      <c r="AH65" s="243" t="s">
        <v>208</v>
      </c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49">
        <v>216200</v>
      </c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>
        <v>216150</v>
      </c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>
        <f t="shared" si="4"/>
        <v>50</v>
      </c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244"/>
    </row>
    <row r="66" spans="1:108" ht="21.75" customHeight="1" thickBot="1">
      <c r="A66" s="151" t="s">
        <v>209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3"/>
      <c r="AB66" s="165" t="s">
        <v>15</v>
      </c>
      <c r="AC66" s="141"/>
      <c r="AD66" s="141"/>
      <c r="AE66" s="141"/>
      <c r="AF66" s="141"/>
      <c r="AG66" s="141"/>
      <c r="AH66" s="245" t="s">
        <v>131</v>
      </c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50">
        <f>BC67</f>
        <v>26400</v>
      </c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50">
        <f>BY67</f>
        <v>26400</v>
      </c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50">
        <f t="shared" si="4"/>
        <v>0</v>
      </c>
      <c r="CP66" s="250"/>
      <c r="CQ66" s="250"/>
      <c r="CR66" s="250"/>
      <c r="CS66" s="250"/>
      <c r="CT66" s="250"/>
      <c r="CU66" s="250"/>
      <c r="CV66" s="250"/>
      <c r="CW66" s="250"/>
      <c r="CX66" s="250"/>
      <c r="CY66" s="250"/>
      <c r="CZ66" s="250"/>
      <c r="DA66" s="250"/>
      <c r="DB66" s="250"/>
      <c r="DC66" s="250"/>
      <c r="DD66" s="260"/>
    </row>
    <row r="67" spans="1:108" ht="21.75" customHeight="1" thickBot="1">
      <c r="A67" s="144" t="s">
        <v>99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145"/>
      <c r="AB67" s="108" t="s">
        <v>15</v>
      </c>
      <c r="AC67" s="146"/>
      <c r="AD67" s="146"/>
      <c r="AE67" s="146"/>
      <c r="AF67" s="146"/>
      <c r="AG67" s="146"/>
      <c r="AH67" s="243" t="s">
        <v>210</v>
      </c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49">
        <v>26400</v>
      </c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>
        <v>26400</v>
      </c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>
        <f t="shared" si="4"/>
        <v>0</v>
      </c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244"/>
    </row>
    <row r="68" spans="1:108" ht="25.5" customHeight="1" thickBot="1">
      <c r="A68" s="151" t="s">
        <v>212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3"/>
      <c r="AB68" s="165" t="s">
        <v>15</v>
      </c>
      <c r="AC68" s="141"/>
      <c r="AD68" s="141"/>
      <c r="AE68" s="141"/>
      <c r="AF68" s="141"/>
      <c r="AG68" s="141"/>
      <c r="AH68" s="245" t="s">
        <v>211</v>
      </c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50">
        <f>BC69</f>
        <v>99200</v>
      </c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50">
        <f>BY69</f>
        <v>99200</v>
      </c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50">
        <f t="shared" si="4"/>
        <v>0</v>
      </c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250"/>
      <c r="DD68" s="260"/>
    </row>
    <row r="69" spans="1:108" ht="21.75" customHeight="1" thickBot="1">
      <c r="A69" s="144" t="s">
        <v>99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145"/>
      <c r="AB69" s="108" t="s">
        <v>15</v>
      </c>
      <c r="AC69" s="146"/>
      <c r="AD69" s="146"/>
      <c r="AE69" s="146"/>
      <c r="AF69" s="146"/>
      <c r="AG69" s="146"/>
      <c r="AH69" s="243" t="s">
        <v>213</v>
      </c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49">
        <v>99200</v>
      </c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>
        <v>99200</v>
      </c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>
        <f t="shared" si="4"/>
        <v>0</v>
      </c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244"/>
    </row>
    <row r="70" spans="1:108" ht="13.5" customHeight="1" thickBot="1">
      <c r="A70" s="151" t="s">
        <v>214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3"/>
      <c r="AB70" s="165" t="s">
        <v>15</v>
      </c>
      <c r="AC70" s="141"/>
      <c r="AD70" s="141"/>
      <c r="AE70" s="141"/>
      <c r="AF70" s="141"/>
      <c r="AG70" s="141"/>
      <c r="AH70" s="245" t="s">
        <v>89</v>
      </c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50">
        <f>BC71+BC72+BC73+BC74+BC75+BC76+BC77</f>
        <v>4077000</v>
      </c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50">
        <f>BY71+BY72+BY73+BY74+BY75+BY76+BY77</f>
        <v>3980730.84</v>
      </c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50">
        <f>CO71+CO72+CO73+CO74+CO75+CO76+CO77</f>
        <v>96269.16</v>
      </c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7"/>
    </row>
    <row r="71" spans="1:108" ht="15" customHeight="1">
      <c r="A71" s="147" t="s">
        <v>96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277" t="s">
        <v>15</v>
      </c>
      <c r="AC71" s="240"/>
      <c r="AD71" s="240"/>
      <c r="AE71" s="240"/>
      <c r="AF71" s="240"/>
      <c r="AG71" s="240"/>
      <c r="AH71" s="240" t="s">
        <v>215</v>
      </c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1">
        <v>36000</v>
      </c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>
        <v>31217.75</v>
      </c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>
        <f aca="true" t="shared" si="5" ref="CO71:CO81">BC71-BY71</f>
        <v>4782.25</v>
      </c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2"/>
    </row>
    <row r="72" spans="1:108" ht="18.75" customHeight="1">
      <c r="A72" s="147" t="s">
        <v>97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277" t="s">
        <v>15</v>
      </c>
      <c r="AC72" s="240"/>
      <c r="AD72" s="240"/>
      <c r="AE72" s="240"/>
      <c r="AF72" s="240"/>
      <c r="AG72" s="240"/>
      <c r="AH72" s="240" t="s">
        <v>216</v>
      </c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1">
        <v>590500</v>
      </c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>
        <v>524021.31</v>
      </c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>
        <f t="shared" si="5"/>
        <v>66478.69</v>
      </c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1"/>
      <c r="DA72" s="241"/>
      <c r="DB72" s="241"/>
      <c r="DC72" s="241"/>
      <c r="DD72" s="242"/>
    </row>
    <row r="73" spans="1:108" ht="27" customHeight="1">
      <c r="A73" s="162" t="s">
        <v>98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4"/>
      <c r="AB73" s="67" t="s">
        <v>15</v>
      </c>
      <c r="AC73" s="243"/>
      <c r="AD73" s="243"/>
      <c r="AE73" s="243"/>
      <c r="AF73" s="243"/>
      <c r="AG73" s="243"/>
      <c r="AH73" s="243" t="s">
        <v>217</v>
      </c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49">
        <v>176700</v>
      </c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>
        <v>157933.17</v>
      </c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>
        <f t="shared" si="5"/>
        <v>18766.829999999987</v>
      </c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244"/>
    </row>
    <row r="74" spans="1:108" ht="14.25" customHeight="1">
      <c r="A74" s="144" t="s">
        <v>99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145"/>
      <c r="AB74" s="108" t="s">
        <v>15</v>
      </c>
      <c r="AC74" s="146"/>
      <c r="AD74" s="146"/>
      <c r="AE74" s="146"/>
      <c r="AF74" s="146"/>
      <c r="AG74" s="146"/>
      <c r="AH74" s="243" t="s">
        <v>218</v>
      </c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50">
        <v>183700</v>
      </c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>
        <v>177542.61</v>
      </c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>
        <f t="shared" si="5"/>
        <v>6157.390000000014</v>
      </c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1"/>
    </row>
    <row r="75" spans="1:108" ht="21.75" customHeight="1">
      <c r="A75" s="144" t="s">
        <v>101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145"/>
      <c r="AB75" s="108" t="s">
        <v>15</v>
      </c>
      <c r="AC75" s="146"/>
      <c r="AD75" s="146"/>
      <c r="AE75" s="146"/>
      <c r="AF75" s="146"/>
      <c r="AG75" s="146"/>
      <c r="AH75" s="243" t="s">
        <v>219</v>
      </c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49">
        <v>60000</v>
      </c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>
        <v>60000</v>
      </c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>
        <f t="shared" si="5"/>
        <v>0</v>
      </c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244"/>
    </row>
    <row r="76" spans="1:108" ht="48.75" customHeight="1">
      <c r="A76" s="147" t="s">
        <v>132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9"/>
      <c r="AB76" s="113" t="s">
        <v>15</v>
      </c>
      <c r="AC76" s="150"/>
      <c r="AD76" s="150"/>
      <c r="AE76" s="150"/>
      <c r="AF76" s="150"/>
      <c r="AG76" s="150"/>
      <c r="AH76" s="240" t="s">
        <v>220</v>
      </c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1">
        <v>3013600</v>
      </c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>
        <v>3013600</v>
      </c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>
        <f t="shared" si="5"/>
        <v>0</v>
      </c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2"/>
    </row>
    <row r="77" spans="1:108" ht="22.5" customHeight="1" thickBot="1">
      <c r="A77" s="144" t="s">
        <v>99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145"/>
      <c r="AB77" s="108" t="s">
        <v>15</v>
      </c>
      <c r="AC77" s="146"/>
      <c r="AD77" s="146"/>
      <c r="AE77" s="146"/>
      <c r="AF77" s="146"/>
      <c r="AG77" s="146"/>
      <c r="AH77" s="243" t="s">
        <v>221</v>
      </c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49">
        <v>16500</v>
      </c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>
        <v>16416</v>
      </c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>
        <f t="shared" si="5"/>
        <v>84</v>
      </c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244"/>
    </row>
    <row r="78" spans="1:108" ht="13.5" customHeight="1" thickBot="1">
      <c r="A78" s="151" t="s">
        <v>224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3"/>
      <c r="AB78" s="156" t="s">
        <v>15</v>
      </c>
      <c r="AC78" s="157"/>
      <c r="AD78" s="157"/>
      <c r="AE78" s="157"/>
      <c r="AF78" s="157"/>
      <c r="AG78" s="157"/>
      <c r="AH78" s="245" t="s">
        <v>90</v>
      </c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6">
        <f>BC79</f>
        <v>142800</v>
      </c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>
        <f>BY79</f>
        <v>142750.27</v>
      </c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>
        <f t="shared" si="5"/>
        <v>49.73000000001048</v>
      </c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7"/>
    </row>
    <row r="79" spans="1:108" ht="45.75" customHeight="1" thickBot="1">
      <c r="A79" s="182" t="s">
        <v>223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4"/>
      <c r="AB79" s="160" t="s">
        <v>15</v>
      </c>
      <c r="AC79" s="161"/>
      <c r="AD79" s="161"/>
      <c r="AE79" s="161"/>
      <c r="AF79" s="161"/>
      <c r="AG79" s="161"/>
      <c r="AH79" s="271" t="s">
        <v>222</v>
      </c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53">
        <v>142800</v>
      </c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>
        <v>142750.27</v>
      </c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>
        <f t="shared" si="5"/>
        <v>49.73000000001048</v>
      </c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4"/>
    </row>
    <row r="80" spans="1:108" ht="24.75" customHeight="1" thickBot="1">
      <c r="A80" s="151" t="s">
        <v>225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3"/>
      <c r="AB80" s="156" t="s">
        <v>15</v>
      </c>
      <c r="AC80" s="157"/>
      <c r="AD80" s="157"/>
      <c r="AE80" s="157"/>
      <c r="AF80" s="157"/>
      <c r="AG80" s="157"/>
      <c r="AH80" s="245" t="s">
        <v>91</v>
      </c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50">
        <f>BC81+BC82+BC83</f>
        <v>464100</v>
      </c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>
        <f>BY81+BY82+BY83</f>
        <v>464100</v>
      </c>
      <c r="BZ80" s="250"/>
      <c r="CA80" s="250"/>
      <c r="CB80" s="250"/>
      <c r="CC80" s="250"/>
      <c r="CD80" s="250"/>
      <c r="CE80" s="250"/>
      <c r="CF80" s="250"/>
      <c r="CG80" s="250"/>
      <c r="CH80" s="250"/>
      <c r="CI80" s="250"/>
      <c r="CJ80" s="250"/>
      <c r="CK80" s="250"/>
      <c r="CL80" s="250"/>
      <c r="CM80" s="250"/>
      <c r="CN80" s="250"/>
      <c r="CO80" s="250">
        <f t="shared" si="5"/>
        <v>0</v>
      </c>
      <c r="CP80" s="250"/>
      <c r="CQ80" s="250"/>
      <c r="CR80" s="250"/>
      <c r="CS80" s="250"/>
      <c r="CT80" s="250"/>
      <c r="CU80" s="250"/>
      <c r="CV80" s="250"/>
      <c r="CW80" s="250"/>
      <c r="CX80" s="250"/>
      <c r="CY80" s="250"/>
      <c r="CZ80" s="250"/>
      <c r="DA80" s="250"/>
      <c r="DB80" s="250"/>
      <c r="DC80" s="250"/>
      <c r="DD80" s="260"/>
    </row>
    <row r="81" spans="1:108" ht="13.5" customHeight="1">
      <c r="A81" s="158" t="s">
        <v>100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60" t="s">
        <v>15</v>
      </c>
      <c r="AC81" s="161"/>
      <c r="AD81" s="161"/>
      <c r="AE81" s="161"/>
      <c r="AF81" s="161"/>
      <c r="AG81" s="161"/>
      <c r="AH81" s="271" t="s">
        <v>226</v>
      </c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52">
        <v>50000</v>
      </c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>
        <v>50000</v>
      </c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>
        <f t="shared" si="5"/>
        <v>0</v>
      </c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72"/>
    </row>
    <row r="82" spans="1:108" ht="24.75" customHeight="1">
      <c r="A82" s="144" t="s">
        <v>101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145"/>
      <c r="AB82" s="108" t="s">
        <v>15</v>
      </c>
      <c r="AC82" s="146"/>
      <c r="AD82" s="146"/>
      <c r="AE82" s="146"/>
      <c r="AF82" s="146"/>
      <c r="AG82" s="146"/>
      <c r="AH82" s="243" t="s">
        <v>227</v>
      </c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49">
        <v>350100</v>
      </c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>
        <v>350100</v>
      </c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>
        <f>BC82-BY82</f>
        <v>0</v>
      </c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244"/>
    </row>
    <row r="83" spans="1:108" ht="24.75" customHeight="1">
      <c r="A83" s="144" t="s">
        <v>102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45"/>
      <c r="AB83" s="108" t="s">
        <v>15</v>
      </c>
      <c r="AC83" s="146"/>
      <c r="AD83" s="146"/>
      <c r="AE83" s="146"/>
      <c r="AF83" s="146"/>
      <c r="AG83" s="146"/>
      <c r="AH83" s="243" t="s">
        <v>228</v>
      </c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49">
        <v>64000</v>
      </c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>
        <v>64000</v>
      </c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>
        <f>BC83-BY83</f>
        <v>0</v>
      </c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244"/>
    </row>
    <row r="84" spans="1:108" ht="39" customHeight="1" thickBot="1">
      <c r="A84" s="205" t="s">
        <v>230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7" t="s">
        <v>15</v>
      </c>
      <c r="AC84" s="207"/>
      <c r="AD84" s="207"/>
      <c r="AE84" s="207"/>
      <c r="AF84" s="207"/>
      <c r="AG84" s="207"/>
      <c r="AH84" s="273" t="s">
        <v>229</v>
      </c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4">
        <f>BC85+BC86+BC87+BC88</f>
        <v>87400</v>
      </c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5">
        <f>BY85+BY86+BY87+BY88</f>
        <v>86608.98</v>
      </c>
      <c r="BZ84" s="275"/>
      <c r="CA84" s="275"/>
      <c r="CB84" s="275"/>
      <c r="CC84" s="275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>
        <f>BC84-BY84</f>
        <v>791.0200000000041</v>
      </c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6"/>
    </row>
    <row r="85" spans="1:108" ht="13.5" customHeight="1">
      <c r="A85" s="176" t="s">
        <v>94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208"/>
      <c r="AB85" s="150" t="s">
        <v>15</v>
      </c>
      <c r="AC85" s="150"/>
      <c r="AD85" s="150"/>
      <c r="AE85" s="150"/>
      <c r="AF85" s="150"/>
      <c r="AG85" s="150"/>
      <c r="AH85" s="240" t="s">
        <v>231</v>
      </c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1">
        <v>63200</v>
      </c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8">
        <v>63165.67</v>
      </c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>
        <f>BC85-BY85</f>
        <v>34.330000000001746</v>
      </c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9"/>
    </row>
    <row r="86" spans="1:108" ht="24" customHeight="1">
      <c r="A86" s="173" t="s">
        <v>103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209"/>
      <c r="AB86" s="146" t="s">
        <v>15</v>
      </c>
      <c r="AC86" s="146"/>
      <c r="AD86" s="146"/>
      <c r="AE86" s="146"/>
      <c r="AF86" s="146"/>
      <c r="AG86" s="146"/>
      <c r="AH86" s="243" t="s">
        <v>232</v>
      </c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49">
        <v>19000</v>
      </c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50">
        <v>18910.11</v>
      </c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>
        <f>BC86-BY86</f>
        <v>89.88999999999942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1"/>
    </row>
    <row r="87" spans="1:108" ht="21.75" customHeight="1">
      <c r="A87" s="173" t="s">
        <v>102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5"/>
      <c r="AB87" s="146" t="s">
        <v>15</v>
      </c>
      <c r="AC87" s="146"/>
      <c r="AD87" s="146"/>
      <c r="AE87" s="146"/>
      <c r="AF87" s="146"/>
      <c r="AG87" s="146"/>
      <c r="AH87" s="243" t="s">
        <v>233</v>
      </c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49">
        <v>4200</v>
      </c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50">
        <v>4000</v>
      </c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>
        <f>BC87-BY87</f>
        <v>200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1"/>
    </row>
    <row r="88" spans="1:108" ht="21.75" customHeight="1">
      <c r="A88" s="173" t="s">
        <v>100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209"/>
      <c r="AB88" s="146" t="s">
        <v>15</v>
      </c>
      <c r="AC88" s="146"/>
      <c r="AD88" s="146"/>
      <c r="AE88" s="146"/>
      <c r="AF88" s="146"/>
      <c r="AG88" s="146"/>
      <c r="AH88" s="243" t="s">
        <v>234</v>
      </c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49">
        <v>1000</v>
      </c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50">
        <v>533.2</v>
      </c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>
        <f>BC88-BY88</f>
        <v>466.79999999999995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1"/>
    </row>
    <row r="89" spans="1:108" ht="9" customHeight="1" thickBot="1">
      <c r="A89" s="2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29"/>
    </row>
    <row r="90" spans="1:108" ht="23.25" customHeight="1">
      <c r="A90" s="170" t="s">
        <v>40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2"/>
      <c r="AB90" s="169" t="s">
        <v>16</v>
      </c>
      <c r="AC90" s="168"/>
      <c r="AD90" s="168"/>
      <c r="AE90" s="168"/>
      <c r="AF90" s="168"/>
      <c r="AG90" s="168"/>
      <c r="AH90" s="167" t="s">
        <v>6</v>
      </c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99">
        <v>-2700000</v>
      </c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200"/>
      <c r="BY90" s="199">
        <v>-786255.09</v>
      </c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200"/>
      <c r="CO90" s="199" t="s">
        <v>55</v>
      </c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201"/>
    </row>
    <row r="91" spans="1:108" ht="1.5" customHeight="1" thickBo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0"/>
      <c r="AB91" s="8"/>
      <c r="AC91" s="9"/>
      <c r="AD91" s="9"/>
      <c r="AE91" s="9"/>
      <c r="AF91" s="9"/>
      <c r="AG91" s="9"/>
      <c r="AH91" s="11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11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11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11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10"/>
    </row>
  </sheetData>
  <sheetProtection/>
  <mergeCells count="522">
    <mergeCell ref="CO25:DD25"/>
    <mergeCell ref="A26:AA26"/>
    <mergeCell ref="AB26:AG26"/>
    <mergeCell ref="AH26:BB26"/>
    <mergeCell ref="BC26:BX26"/>
    <mergeCell ref="BY26:CN26"/>
    <mergeCell ref="CO26:DD26"/>
    <mergeCell ref="CO82:DD82"/>
    <mergeCell ref="A83:AA83"/>
    <mergeCell ref="AB83:AG83"/>
    <mergeCell ref="AH83:BB83"/>
    <mergeCell ref="BC83:BX83"/>
    <mergeCell ref="BY83:CN83"/>
    <mergeCell ref="CO83:DD83"/>
    <mergeCell ref="AB82:AG82"/>
    <mergeCell ref="AH82:BB82"/>
    <mergeCell ref="BC82:BX82"/>
    <mergeCell ref="BY82:CN82"/>
    <mergeCell ref="BY40:CN40"/>
    <mergeCell ref="CO40:DD40"/>
    <mergeCell ref="A65:AA65"/>
    <mergeCell ref="AB65:AG65"/>
    <mergeCell ref="AH65:BB65"/>
    <mergeCell ref="BC65:BX65"/>
    <mergeCell ref="BY65:CN65"/>
    <mergeCell ref="CO65:DD65"/>
    <mergeCell ref="A40:AA40"/>
    <mergeCell ref="AB40:AG40"/>
    <mergeCell ref="CO39:DD39"/>
    <mergeCell ref="BC31:BX31"/>
    <mergeCell ref="BY31:CN31"/>
    <mergeCell ref="CO31:DD31"/>
    <mergeCell ref="CO22:DD22"/>
    <mergeCell ref="CO27:DD27"/>
    <mergeCell ref="CO23:DD23"/>
    <mergeCell ref="A18:AA18"/>
    <mergeCell ref="AB18:AG18"/>
    <mergeCell ref="AH18:BB18"/>
    <mergeCell ref="BC18:BX18"/>
    <mergeCell ref="BY20:CN20"/>
    <mergeCell ref="CO20:DD20"/>
    <mergeCell ref="CO24:DD24"/>
    <mergeCell ref="BY27:CN27"/>
    <mergeCell ref="BY23:CN23"/>
    <mergeCell ref="BY24:CN24"/>
    <mergeCell ref="A22:AA22"/>
    <mergeCell ref="AB22:AG22"/>
    <mergeCell ref="AH22:BB22"/>
    <mergeCell ref="BC22:BX22"/>
    <mergeCell ref="BY22:CN22"/>
    <mergeCell ref="A25:AA25"/>
    <mergeCell ref="AB25:AG25"/>
    <mergeCell ref="AB21:AG21"/>
    <mergeCell ref="AH21:BB21"/>
    <mergeCell ref="A27:AA27"/>
    <mergeCell ref="AH23:BB23"/>
    <mergeCell ref="A24:AA24"/>
    <mergeCell ref="AB27:AG27"/>
    <mergeCell ref="AB24:AG24"/>
    <mergeCell ref="AH25:BB25"/>
    <mergeCell ref="BY19:CN19"/>
    <mergeCell ref="CO19:DD19"/>
    <mergeCell ref="BY15:CN15"/>
    <mergeCell ref="CO17:DD17"/>
    <mergeCell ref="BY18:CN18"/>
    <mergeCell ref="CO18:DD18"/>
    <mergeCell ref="A53:AA53"/>
    <mergeCell ref="A16:AA16"/>
    <mergeCell ref="AB16:AG16"/>
    <mergeCell ref="AH16:BB16"/>
    <mergeCell ref="A19:AA19"/>
    <mergeCell ref="AB19:AG19"/>
    <mergeCell ref="AH19:BB19"/>
    <mergeCell ref="AB30:AG30"/>
    <mergeCell ref="AH29:BB29"/>
    <mergeCell ref="A21:AA21"/>
    <mergeCell ref="BY77:CN77"/>
    <mergeCell ref="CO77:DD77"/>
    <mergeCell ref="A72:AA72"/>
    <mergeCell ref="AB72:AG72"/>
    <mergeCell ref="AH74:BB74"/>
    <mergeCell ref="BC74:BX74"/>
    <mergeCell ref="BY74:CN74"/>
    <mergeCell ref="CO74:DD74"/>
    <mergeCell ref="A77:AA77"/>
    <mergeCell ref="AB77:AG77"/>
    <mergeCell ref="AH77:BB77"/>
    <mergeCell ref="BC77:BX77"/>
    <mergeCell ref="AB53:AG53"/>
    <mergeCell ref="AH53:BB53"/>
    <mergeCell ref="A30:AA30"/>
    <mergeCell ref="AB42:AG42"/>
    <mergeCell ref="A36:AA36"/>
    <mergeCell ref="AB33:AG33"/>
    <mergeCell ref="AB32:AG32"/>
    <mergeCell ref="AB36:AG36"/>
    <mergeCell ref="AB35:AG35"/>
    <mergeCell ref="AB37:AG37"/>
    <mergeCell ref="BY32:CN32"/>
    <mergeCell ref="AH35:BB35"/>
    <mergeCell ref="BC23:BX23"/>
    <mergeCell ref="AH27:BB27"/>
    <mergeCell ref="AH24:BB24"/>
    <mergeCell ref="BC24:BX24"/>
    <mergeCell ref="BC35:BX35"/>
    <mergeCell ref="BC34:BX34"/>
    <mergeCell ref="AH33:BB33"/>
    <mergeCell ref="BC33:BX33"/>
    <mergeCell ref="BY42:CN42"/>
    <mergeCell ref="AH37:BB37"/>
    <mergeCell ref="BC37:BX37"/>
    <mergeCell ref="AH41:BB41"/>
    <mergeCell ref="BC41:BX41"/>
    <mergeCell ref="AH39:BB39"/>
    <mergeCell ref="BC39:BX39"/>
    <mergeCell ref="AH40:BB40"/>
    <mergeCell ref="BC40:BX40"/>
    <mergeCell ref="BY39:CN39"/>
    <mergeCell ref="CO87:DD87"/>
    <mergeCell ref="AH87:BB87"/>
    <mergeCell ref="BC87:BX87"/>
    <mergeCell ref="A88:AA88"/>
    <mergeCell ref="AB88:AG88"/>
    <mergeCell ref="A87:AA87"/>
    <mergeCell ref="AB87:AG87"/>
    <mergeCell ref="A86:AA86"/>
    <mergeCell ref="AB86:AG86"/>
    <mergeCell ref="AH86:BB86"/>
    <mergeCell ref="BC86:BX86"/>
    <mergeCell ref="A84:AA84"/>
    <mergeCell ref="AB84:AG84"/>
    <mergeCell ref="A85:AA85"/>
    <mergeCell ref="AB85:AG85"/>
    <mergeCell ref="BC81:BX81"/>
    <mergeCell ref="A82:AA82"/>
    <mergeCell ref="BC25:BX25"/>
    <mergeCell ref="BY25:CN25"/>
    <mergeCell ref="AH78:BB78"/>
    <mergeCell ref="AH85:BB85"/>
    <mergeCell ref="BC85:BX85"/>
    <mergeCell ref="CO81:DD81"/>
    <mergeCell ref="BY85:CN85"/>
    <mergeCell ref="CO85:DD85"/>
    <mergeCell ref="BY81:CN81"/>
    <mergeCell ref="A79:AA79"/>
    <mergeCell ref="AB79:AG79"/>
    <mergeCell ref="AH79:BB79"/>
    <mergeCell ref="BC79:BX79"/>
    <mergeCell ref="AB64:AG64"/>
    <mergeCell ref="AH64:BB64"/>
    <mergeCell ref="BC64:BX64"/>
    <mergeCell ref="A73:AA73"/>
    <mergeCell ref="AB73:AG73"/>
    <mergeCell ref="AH73:BB73"/>
    <mergeCell ref="BC73:BX73"/>
    <mergeCell ref="AH72:BB72"/>
    <mergeCell ref="AH67:BB67"/>
    <mergeCell ref="AB66:AG66"/>
    <mergeCell ref="A6:AA6"/>
    <mergeCell ref="A2:DD2"/>
    <mergeCell ref="CO35:DD35"/>
    <mergeCell ref="BY36:CN36"/>
    <mergeCell ref="CO36:DD36"/>
    <mergeCell ref="BY33:CN33"/>
    <mergeCell ref="CO33:DD33"/>
    <mergeCell ref="AH32:BB32"/>
    <mergeCell ref="BC32:BX32"/>
    <mergeCell ref="A23:AA23"/>
    <mergeCell ref="BY90:CN90"/>
    <mergeCell ref="CO90:DD90"/>
    <mergeCell ref="AB28:AG28"/>
    <mergeCell ref="AH28:BB28"/>
    <mergeCell ref="BC28:BX28"/>
    <mergeCell ref="BY28:CN28"/>
    <mergeCell ref="CO28:DD28"/>
    <mergeCell ref="BC90:BX90"/>
    <mergeCell ref="CO37:DD37"/>
    <mergeCell ref="BY35:CN35"/>
    <mergeCell ref="BY14:CN14"/>
    <mergeCell ref="BY16:CN16"/>
    <mergeCell ref="BY10:CN10"/>
    <mergeCell ref="CO7:DD7"/>
    <mergeCell ref="CO9:DD9"/>
    <mergeCell ref="CO16:DD16"/>
    <mergeCell ref="CO15:DD15"/>
    <mergeCell ref="CO5:DD5"/>
    <mergeCell ref="BC6:BX6"/>
    <mergeCell ref="BY6:CN6"/>
    <mergeCell ref="CO6:DD6"/>
    <mergeCell ref="AB5:AG5"/>
    <mergeCell ref="AB6:AG6"/>
    <mergeCell ref="AH5:BB5"/>
    <mergeCell ref="AH6:BB6"/>
    <mergeCell ref="AB11:AG11"/>
    <mergeCell ref="AH11:BB11"/>
    <mergeCell ref="BC11:BX11"/>
    <mergeCell ref="A3:AA3"/>
    <mergeCell ref="A4:AA4"/>
    <mergeCell ref="AB3:AG3"/>
    <mergeCell ref="AB4:AG4"/>
    <mergeCell ref="AH3:BB3"/>
    <mergeCell ref="AB10:AG10"/>
    <mergeCell ref="AH10:BB10"/>
    <mergeCell ref="CO3:DD3"/>
    <mergeCell ref="BC4:BX4"/>
    <mergeCell ref="BY4:CN4"/>
    <mergeCell ref="CO4:DD4"/>
    <mergeCell ref="BC3:BX3"/>
    <mergeCell ref="BY3:CN3"/>
    <mergeCell ref="AH4:BB4"/>
    <mergeCell ref="BC5:BX5"/>
    <mergeCell ref="BY5:CN5"/>
    <mergeCell ref="BC10:BX10"/>
    <mergeCell ref="AH7:BB7"/>
    <mergeCell ref="BC7:BX7"/>
    <mergeCell ref="AB9:AG9"/>
    <mergeCell ref="AH9:BB9"/>
    <mergeCell ref="BC9:BX9"/>
    <mergeCell ref="BY9:CN9"/>
    <mergeCell ref="AB7:AG7"/>
    <mergeCell ref="AH8:BB8"/>
    <mergeCell ref="BC8:BX8"/>
    <mergeCell ref="BY7:CN7"/>
    <mergeCell ref="BY8:CN8"/>
    <mergeCell ref="CO11:DD11"/>
    <mergeCell ref="AH13:BB13"/>
    <mergeCell ref="CO13:DD13"/>
    <mergeCell ref="BY13:CN13"/>
    <mergeCell ref="CO14:DD14"/>
    <mergeCell ref="BY17:CN17"/>
    <mergeCell ref="AB13:AG13"/>
    <mergeCell ref="AB15:AG15"/>
    <mergeCell ref="AH15:BB15"/>
    <mergeCell ref="BC13:BX13"/>
    <mergeCell ref="BC15:BX15"/>
    <mergeCell ref="AB17:AG17"/>
    <mergeCell ref="AH17:BB17"/>
    <mergeCell ref="BC17:BX17"/>
    <mergeCell ref="AB23:AG23"/>
    <mergeCell ref="AB14:AG14"/>
    <mergeCell ref="AH14:BB14"/>
    <mergeCell ref="BC14:BX14"/>
    <mergeCell ref="BC21:BX21"/>
    <mergeCell ref="AB20:AG20"/>
    <mergeCell ref="AH20:BB20"/>
    <mergeCell ref="BC20:BX20"/>
    <mergeCell ref="BC16:BX16"/>
    <mergeCell ref="BC19:BX19"/>
    <mergeCell ref="BY38:CN38"/>
    <mergeCell ref="AH42:BB42"/>
    <mergeCell ref="CO38:DD38"/>
    <mergeCell ref="BY21:CN21"/>
    <mergeCell ref="CO21:DD21"/>
    <mergeCell ref="BC27:BX27"/>
    <mergeCell ref="CO32:DD32"/>
    <mergeCell ref="BY37:CN37"/>
    <mergeCell ref="AH36:BB36"/>
    <mergeCell ref="BC36:BX36"/>
    <mergeCell ref="AB38:AG38"/>
    <mergeCell ref="AB43:AG43"/>
    <mergeCell ref="AH43:BB43"/>
    <mergeCell ref="BC43:BX43"/>
    <mergeCell ref="AH38:BB38"/>
    <mergeCell ref="BC38:BX38"/>
    <mergeCell ref="BC42:BX42"/>
    <mergeCell ref="AB39:AG39"/>
    <mergeCell ref="AB44:AG44"/>
    <mergeCell ref="AH44:BB44"/>
    <mergeCell ref="BC44:BX44"/>
    <mergeCell ref="CO43:DD43"/>
    <mergeCell ref="BY43:CN43"/>
    <mergeCell ref="BY46:CN46"/>
    <mergeCell ref="AH51:BB51"/>
    <mergeCell ref="CO46:DD46"/>
    <mergeCell ref="AH45:BB45"/>
    <mergeCell ref="BC45:BX45"/>
    <mergeCell ref="BC50:BX50"/>
    <mergeCell ref="BY50:CN50"/>
    <mergeCell ref="AB46:AG46"/>
    <mergeCell ref="AB52:AG52"/>
    <mergeCell ref="AH52:BB52"/>
    <mergeCell ref="BC52:BX52"/>
    <mergeCell ref="AH46:BB46"/>
    <mergeCell ref="BC46:BX46"/>
    <mergeCell ref="CO51:DD51"/>
    <mergeCell ref="BY54:CN54"/>
    <mergeCell ref="CO54:DD54"/>
    <mergeCell ref="CO50:DD50"/>
    <mergeCell ref="BY51:CN51"/>
    <mergeCell ref="CO52:DD52"/>
    <mergeCell ref="BY53:CN53"/>
    <mergeCell ref="BY52:CN52"/>
    <mergeCell ref="CO53:DD53"/>
    <mergeCell ref="CO48:DD48"/>
    <mergeCell ref="AB58:AG58"/>
    <mergeCell ref="AH58:BB58"/>
    <mergeCell ref="AB59:AG59"/>
    <mergeCell ref="AH59:BB59"/>
    <mergeCell ref="BC59:BX59"/>
    <mergeCell ref="AB49:AG49"/>
    <mergeCell ref="AH49:BB49"/>
    <mergeCell ref="AB50:AG50"/>
    <mergeCell ref="AH50:BB50"/>
    <mergeCell ref="BC60:BX60"/>
    <mergeCell ref="BY60:CN60"/>
    <mergeCell ref="CO60:DD60"/>
    <mergeCell ref="BY59:CN59"/>
    <mergeCell ref="CO59:DD59"/>
    <mergeCell ref="CO80:DD80"/>
    <mergeCell ref="CO73:DD73"/>
    <mergeCell ref="CO66:DD66"/>
    <mergeCell ref="CO79:DD79"/>
    <mergeCell ref="CO72:DD72"/>
    <mergeCell ref="CO76:DD76"/>
    <mergeCell ref="BY72:CN72"/>
    <mergeCell ref="BC72:BX72"/>
    <mergeCell ref="CO63:DD63"/>
    <mergeCell ref="CO78:DD78"/>
    <mergeCell ref="CO64:DD64"/>
    <mergeCell ref="BY73:CN73"/>
    <mergeCell ref="BC63:BX63"/>
    <mergeCell ref="BC67:BX67"/>
    <mergeCell ref="CO67:DD67"/>
    <mergeCell ref="BY76:CN76"/>
    <mergeCell ref="BC80:BX80"/>
    <mergeCell ref="BY80:CN80"/>
    <mergeCell ref="BC78:BX78"/>
    <mergeCell ref="BY79:CN79"/>
    <mergeCell ref="A7:AA7"/>
    <mergeCell ref="A9:AA9"/>
    <mergeCell ref="A8:AA8"/>
    <mergeCell ref="A10:AA10"/>
    <mergeCell ref="A47:AA47"/>
    <mergeCell ref="A34:AA34"/>
    <mergeCell ref="A11:AA11"/>
    <mergeCell ref="A13:AA13"/>
    <mergeCell ref="A14:AA14"/>
    <mergeCell ref="A15:AA15"/>
    <mergeCell ref="A20:AA20"/>
    <mergeCell ref="A39:AA39"/>
    <mergeCell ref="A49:AA49"/>
    <mergeCell ref="A44:AA44"/>
    <mergeCell ref="A17:AA17"/>
    <mergeCell ref="A52:AA52"/>
    <mergeCell ref="A51:AA51"/>
    <mergeCell ref="A50:AA50"/>
    <mergeCell ref="A35:AA35"/>
    <mergeCell ref="A45:AA45"/>
    <mergeCell ref="A46:AA46"/>
    <mergeCell ref="A48:AA48"/>
    <mergeCell ref="A37:AA37"/>
    <mergeCell ref="A38:AA38"/>
    <mergeCell ref="A43:AA43"/>
    <mergeCell ref="A41:AA41"/>
    <mergeCell ref="A42:AA42"/>
    <mergeCell ref="AB90:AG90"/>
    <mergeCell ref="A90:AA90"/>
    <mergeCell ref="A62:AA62"/>
    <mergeCell ref="A63:AA63"/>
    <mergeCell ref="AB63:AG63"/>
    <mergeCell ref="AB80:AG80"/>
    <mergeCell ref="A78:AA78"/>
    <mergeCell ref="AB78:AG78"/>
    <mergeCell ref="AB62:AG62"/>
    <mergeCell ref="A64:AA64"/>
    <mergeCell ref="BY34:CN34"/>
    <mergeCell ref="AH90:BB90"/>
    <mergeCell ref="AH63:BB63"/>
    <mergeCell ref="BY63:CN63"/>
    <mergeCell ref="BY78:CN78"/>
    <mergeCell ref="AH80:BB80"/>
    <mergeCell ref="BY64:CN64"/>
    <mergeCell ref="AH81:BB81"/>
    <mergeCell ref="AH84:BB84"/>
    <mergeCell ref="CO8:DD8"/>
    <mergeCell ref="A12:AA12"/>
    <mergeCell ref="AB12:AG12"/>
    <mergeCell ref="AH12:BB12"/>
    <mergeCell ref="BC12:BX12"/>
    <mergeCell ref="BY12:CN12"/>
    <mergeCell ref="CO12:DD12"/>
    <mergeCell ref="AB8:AG8"/>
    <mergeCell ref="BY11:CN11"/>
    <mergeCell ref="CO10:DD10"/>
    <mergeCell ref="CO34:DD34"/>
    <mergeCell ref="A28:AA28"/>
    <mergeCell ref="A32:AA32"/>
    <mergeCell ref="A33:AA33"/>
    <mergeCell ref="A31:AA31"/>
    <mergeCell ref="A29:AA29"/>
    <mergeCell ref="AB29:AG29"/>
    <mergeCell ref="AH30:BB30"/>
    <mergeCell ref="BC29:BX29"/>
    <mergeCell ref="BY29:CN29"/>
    <mergeCell ref="BY48:CN48"/>
    <mergeCell ref="BY41:CN41"/>
    <mergeCell ref="CO42:DD42"/>
    <mergeCell ref="AB51:AG51"/>
    <mergeCell ref="BC49:BX49"/>
    <mergeCell ref="AB48:AG48"/>
    <mergeCell ref="AH48:BB48"/>
    <mergeCell ref="BC48:BX48"/>
    <mergeCell ref="AB41:AG41"/>
    <mergeCell ref="AB45:AG45"/>
    <mergeCell ref="AB54:AG54"/>
    <mergeCell ref="AH54:BB54"/>
    <mergeCell ref="BC54:BX54"/>
    <mergeCell ref="CO41:DD41"/>
    <mergeCell ref="BY49:CN49"/>
    <mergeCell ref="CO49:DD49"/>
    <mergeCell ref="BY44:CN44"/>
    <mergeCell ref="CO44:DD44"/>
    <mergeCell ref="BY45:CN45"/>
    <mergeCell ref="CO45:DD45"/>
    <mergeCell ref="BY70:CN70"/>
    <mergeCell ref="CO70:DD70"/>
    <mergeCell ref="A58:AA58"/>
    <mergeCell ref="A68:AA68"/>
    <mergeCell ref="AB68:AG68"/>
    <mergeCell ref="AH62:BB62"/>
    <mergeCell ref="A59:AA59"/>
    <mergeCell ref="A60:AA60"/>
    <mergeCell ref="A61:AA61"/>
    <mergeCell ref="BC62:BX62"/>
    <mergeCell ref="A70:AA70"/>
    <mergeCell ref="AB70:AG70"/>
    <mergeCell ref="AH70:BB70"/>
    <mergeCell ref="BC70:BX70"/>
    <mergeCell ref="A54:AA54"/>
    <mergeCell ref="A80:AA80"/>
    <mergeCell ref="A81:AA81"/>
    <mergeCell ref="AB81:AG81"/>
    <mergeCell ref="A55:AA55"/>
    <mergeCell ref="AB55:AG55"/>
    <mergeCell ref="A71:AA71"/>
    <mergeCell ref="AB71:AG71"/>
    <mergeCell ref="A67:AA67"/>
    <mergeCell ref="AB67:AG67"/>
    <mergeCell ref="BY84:CN84"/>
    <mergeCell ref="CO84:DD84"/>
    <mergeCell ref="AH88:BB88"/>
    <mergeCell ref="BC88:BX88"/>
    <mergeCell ref="BY88:CN88"/>
    <mergeCell ref="CO88:DD88"/>
    <mergeCell ref="BC84:BX84"/>
    <mergeCell ref="BY86:CN86"/>
    <mergeCell ref="CO86:DD86"/>
    <mergeCell ref="BY87:CN87"/>
    <mergeCell ref="CO29:DD29"/>
    <mergeCell ref="BC30:BX30"/>
    <mergeCell ref="BY30:CN30"/>
    <mergeCell ref="CO30:DD30"/>
    <mergeCell ref="AB34:AG34"/>
    <mergeCell ref="AH34:BB34"/>
    <mergeCell ref="AB31:AG31"/>
    <mergeCell ref="AH31:BB31"/>
    <mergeCell ref="CO55:DD55"/>
    <mergeCell ref="CO56:DD56"/>
    <mergeCell ref="BY67:CN67"/>
    <mergeCell ref="BY66:CN66"/>
    <mergeCell ref="CO57:DD57"/>
    <mergeCell ref="CO58:DD58"/>
    <mergeCell ref="BY62:CN62"/>
    <mergeCell ref="CO62:DD62"/>
    <mergeCell ref="BY61:CN61"/>
    <mergeCell ref="CO61:DD61"/>
    <mergeCell ref="A66:AA66"/>
    <mergeCell ref="AH66:BB66"/>
    <mergeCell ref="BC66:BX66"/>
    <mergeCell ref="A57:AA57"/>
    <mergeCell ref="AB57:AG57"/>
    <mergeCell ref="AB60:AG60"/>
    <mergeCell ref="AB61:AG61"/>
    <mergeCell ref="AH61:BB61"/>
    <mergeCell ref="BC61:BX61"/>
    <mergeCell ref="AH60:BB60"/>
    <mergeCell ref="BY58:CN58"/>
    <mergeCell ref="BC58:BX58"/>
    <mergeCell ref="BC51:BX51"/>
    <mergeCell ref="AH57:BB57"/>
    <mergeCell ref="BC57:BU57"/>
    <mergeCell ref="BY57:CN57"/>
    <mergeCell ref="AH55:BB55"/>
    <mergeCell ref="BC55:BU55"/>
    <mergeCell ref="BY55:CN55"/>
    <mergeCell ref="BC53:BX53"/>
    <mergeCell ref="CO47:DD47"/>
    <mergeCell ref="AB47:AG47"/>
    <mergeCell ref="A56:AA56"/>
    <mergeCell ref="AB56:AG56"/>
    <mergeCell ref="AH56:BB56"/>
    <mergeCell ref="BY56:CN56"/>
    <mergeCell ref="BC56:BX56"/>
    <mergeCell ref="AH47:BB47"/>
    <mergeCell ref="BC47:BX47"/>
    <mergeCell ref="BY47:CN47"/>
    <mergeCell ref="AH71:BB71"/>
    <mergeCell ref="BC71:BX71"/>
    <mergeCell ref="BY71:CN71"/>
    <mergeCell ref="CO71:DD71"/>
    <mergeCell ref="A75:AA75"/>
    <mergeCell ref="AB75:AG75"/>
    <mergeCell ref="A74:AA74"/>
    <mergeCell ref="AB74:AG74"/>
    <mergeCell ref="AH75:BB75"/>
    <mergeCell ref="BC75:BX75"/>
    <mergeCell ref="BY75:CN75"/>
    <mergeCell ref="CO75:DD75"/>
    <mergeCell ref="A76:AA76"/>
    <mergeCell ref="AB76:AG76"/>
    <mergeCell ref="AH76:BB76"/>
    <mergeCell ref="BC76:BX76"/>
    <mergeCell ref="BY69:CN69"/>
    <mergeCell ref="CO69:DD69"/>
    <mergeCell ref="A69:AA69"/>
    <mergeCell ref="AB69:AG69"/>
    <mergeCell ref="AH69:BB69"/>
    <mergeCell ref="BC69:BX69"/>
    <mergeCell ref="AH68:BB68"/>
    <mergeCell ref="BC68:BX68"/>
    <mergeCell ref="BY68:CN68"/>
    <mergeCell ref="CO68:DD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1">
      <selection activeCell="BJ52" sqref="BJ52"/>
    </sheetView>
  </sheetViews>
  <sheetFormatPr defaultColWidth="0.875" defaultRowHeight="12.75"/>
  <cols>
    <col min="1" max="16384" width="0.875" style="1" customWidth="1"/>
  </cols>
  <sheetData>
    <row r="1" ht="12">
      <c r="DD1" s="4" t="s">
        <v>37</v>
      </c>
    </row>
    <row r="2" spans="1:108" s="3" customFormat="1" ht="25.5" customHeigh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</row>
    <row r="3" spans="1:108" s="19" customFormat="1" ht="56.25" customHeight="1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 t="s">
        <v>1</v>
      </c>
      <c r="AC3" s="93"/>
      <c r="AD3" s="93"/>
      <c r="AE3" s="93"/>
      <c r="AF3" s="93"/>
      <c r="AG3" s="93"/>
      <c r="AH3" s="93" t="s">
        <v>50</v>
      </c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 t="s">
        <v>44</v>
      </c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 t="s">
        <v>2</v>
      </c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 t="s">
        <v>3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120"/>
    </row>
    <row r="4" spans="1:108" s="15" customFormat="1" ht="12" customHeight="1" thickBot="1">
      <c r="A4" s="94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233">
        <v>5</v>
      </c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8"/>
    </row>
    <row r="5" spans="1:108" s="17" customFormat="1" ht="23.25" customHeight="1">
      <c r="A5" s="234" t="s">
        <v>52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5"/>
      <c r="AB5" s="236" t="s">
        <v>38</v>
      </c>
      <c r="AC5" s="197"/>
      <c r="AD5" s="197"/>
      <c r="AE5" s="197"/>
      <c r="AF5" s="197"/>
      <c r="AG5" s="197"/>
      <c r="AH5" s="197" t="s">
        <v>55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88">
        <v>2700000</v>
      </c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129">
        <v>786255.09</v>
      </c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88">
        <f>BC5-BY5</f>
        <v>1913744.9100000001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9"/>
    </row>
    <row r="6" spans="1:108" s="17" customFormat="1" ht="13.5" customHeight="1">
      <c r="A6" s="223" t="s">
        <v>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118" t="s">
        <v>18</v>
      </c>
      <c r="AC6" s="101"/>
      <c r="AD6" s="101"/>
      <c r="AE6" s="101"/>
      <c r="AF6" s="101"/>
      <c r="AG6" s="102"/>
      <c r="AH6" s="100" t="s">
        <v>55</v>
      </c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79">
        <v>2700000</v>
      </c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1"/>
      <c r="BY6" s="79">
        <v>786255.09</v>
      </c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1"/>
      <c r="CO6" s="79">
        <f>BC6-BY6</f>
        <v>1913744.9100000001</v>
      </c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225"/>
    </row>
    <row r="7" spans="1:108" ht="23.25" customHeight="1">
      <c r="A7" s="229" t="s">
        <v>53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30"/>
      <c r="AB7" s="112"/>
      <c r="AC7" s="58"/>
      <c r="AD7" s="58"/>
      <c r="AE7" s="58"/>
      <c r="AF7" s="58"/>
      <c r="AG7" s="113"/>
      <c r="AH7" s="114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113"/>
      <c r="BC7" s="127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128"/>
      <c r="BY7" s="127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128"/>
      <c r="CO7" s="127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226"/>
    </row>
    <row r="8" spans="1:108" ht="13.5" customHeight="1">
      <c r="A8" s="231" t="s">
        <v>17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2"/>
      <c r="AB8" s="118"/>
      <c r="AC8" s="101"/>
      <c r="AD8" s="101"/>
      <c r="AE8" s="101"/>
      <c r="AF8" s="101"/>
      <c r="AG8" s="102"/>
      <c r="AH8" s="100" t="s">
        <v>92</v>
      </c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2"/>
      <c r="BC8" s="79" t="s">
        <v>92</v>
      </c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1"/>
      <c r="BY8" s="79" t="s">
        <v>92</v>
      </c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1"/>
      <c r="CO8" s="79" t="s">
        <v>92</v>
      </c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225"/>
    </row>
    <row r="9" spans="1:108" ht="13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112"/>
      <c r="AC9" s="58"/>
      <c r="AD9" s="58"/>
      <c r="AE9" s="58"/>
      <c r="AF9" s="58"/>
      <c r="AG9" s="113"/>
      <c r="AH9" s="114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113"/>
      <c r="BC9" s="127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128"/>
      <c r="BY9" s="127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128"/>
      <c r="CO9" s="127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226"/>
    </row>
    <row r="10" spans="1:108" ht="13.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2"/>
      <c r="AB10" s="219"/>
      <c r="AC10" s="146"/>
      <c r="AD10" s="146"/>
      <c r="AE10" s="146"/>
      <c r="AF10" s="146"/>
      <c r="AG10" s="146"/>
      <c r="AH10" s="146" t="s">
        <v>92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22" t="s">
        <v>92</v>
      </c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 t="s">
        <v>92</v>
      </c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 t="s">
        <v>92</v>
      </c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ht="13.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2"/>
      <c r="AB11" s="219"/>
      <c r="AC11" s="146"/>
      <c r="AD11" s="146"/>
      <c r="AE11" s="146"/>
      <c r="AF11" s="146"/>
      <c r="AG11" s="146"/>
      <c r="AH11" s="146" t="s">
        <v>92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22" t="s">
        <v>92</v>
      </c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 t="s">
        <v>92</v>
      </c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 t="s">
        <v>92</v>
      </c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ht="13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2"/>
      <c r="AB12" s="219"/>
      <c r="AC12" s="146"/>
      <c r="AD12" s="146"/>
      <c r="AE12" s="146"/>
      <c r="AF12" s="146"/>
      <c r="AG12" s="146"/>
      <c r="AH12" s="146" t="s">
        <v>92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22" t="s">
        <v>92</v>
      </c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 t="s">
        <v>92</v>
      </c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 t="s">
        <v>92</v>
      </c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ht="13.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2"/>
      <c r="AB13" s="219"/>
      <c r="AC13" s="146"/>
      <c r="AD13" s="146"/>
      <c r="AE13" s="146"/>
      <c r="AF13" s="146"/>
      <c r="AG13" s="146"/>
      <c r="AH13" s="146" t="s">
        <v>92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22" t="s">
        <v>92</v>
      </c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 t="s">
        <v>92</v>
      </c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 t="s">
        <v>92</v>
      </c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ht="13.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2"/>
      <c r="AB14" s="219"/>
      <c r="AC14" s="146"/>
      <c r="AD14" s="146"/>
      <c r="AE14" s="146"/>
      <c r="AF14" s="146"/>
      <c r="AG14" s="146"/>
      <c r="AH14" s="146" t="s">
        <v>92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22" t="s">
        <v>92</v>
      </c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 t="s">
        <v>92</v>
      </c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 t="s">
        <v>92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ht="13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219"/>
      <c r="AC15" s="146"/>
      <c r="AD15" s="146"/>
      <c r="AE15" s="146"/>
      <c r="AF15" s="146"/>
      <c r="AG15" s="146"/>
      <c r="AH15" s="146" t="s">
        <v>92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22" t="s">
        <v>92</v>
      </c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 t="s">
        <v>92</v>
      </c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 t="s">
        <v>92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ht="13.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  <c r="AB16" s="219"/>
      <c r="AC16" s="146"/>
      <c r="AD16" s="146"/>
      <c r="AE16" s="146"/>
      <c r="AF16" s="146"/>
      <c r="AG16" s="146"/>
      <c r="AH16" s="146" t="s">
        <v>92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22" t="s">
        <v>92</v>
      </c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 t="s">
        <v>92</v>
      </c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 t="s">
        <v>92</v>
      </c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ht="13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/>
      <c r="AB17" s="219"/>
      <c r="AC17" s="146"/>
      <c r="AD17" s="146"/>
      <c r="AE17" s="146"/>
      <c r="AF17" s="146"/>
      <c r="AG17" s="146"/>
      <c r="AH17" s="146" t="s">
        <v>92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22" t="s">
        <v>92</v>
      </c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 t="s">
        <v>92</v>
      </c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 t="s">
        <v>92</v>
      </c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ht="13.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2"/>
      <c r="AB18" s="219"/>
      <c r="AC18" s="146"/>
      <c r="AD18" s="146"/>
      <c r="AE18" s="146"/>
      <c r="AF18" s="146"/>
      <c r="AG18" s="146"/>
      <c r="AH18" s="146" t="s">
        <v>92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22" t="s">
        <v>92</v>
      </c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 t="s">
        <v>92</v>
      </c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 t="s">
        <v>92</v>
      </c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ht="13.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2"/>
      <c r="AB19" s="219"/>
      <c r="AC19" s="146"/>
      <c r="AD19" s="146"/>
      <c r="AE19" s="146"/>
      <c r="AF19" s="146"/>
      <c r="AG19" s="146"/>
      <c r="AH19" s="146" t="s">
        <v>92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22" t="s">
        <v>92</v>
      </c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 t="s">
        <v>92</v>
      </c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 t="s">
        <v>92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ht="13.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2"/>
      <c r="AB20" s="219"/>
      <c r="AC20" s="146"/>
      <c r="AD20" s="146"/>
      <c r="AE20" s="146"/>
      <c r="AF20" s="146"/>
      <c r="AG20" s="146"/>
      <c r="AH20" s="146" t="s">
        <v>92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22" t="s">
        <v>92</v>
      </c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 t="s">
        <v>92</v>
      </c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 t="s">
        <v>92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17" customFormat="1" ht="23.25" customHeight="1">
      <c r="A21" s="174" t="s">
        <v>54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209"/>
      <c r="AB21" s="219" t="s">
        <v>19</v>
      </c>
      <c r="AC21" s="146"/>
      <c r="AD21" s="146"/>
      <c r="AE21" s="146"/>
      <c r="AF21" s="146"/>
      <c r="AG21" s="146"/>
      <c r="AH21" s="146" t="s">
        <v>55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22" t="s">
        <v>92</v>
      </c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 t="s">
        <v>92</v>
      </c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 t="s">
        <v>92</v>
      </c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17" customFormat="1" ht="12.75" customHeight="1">
      <c r="A22" s="223" t="s">
        <v>17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118"/>
      <c r="AC22" s="101"/>
      <c r="AD22" s="101"/>
      <c r="AE22" s="101"/>
      <c r="AF22" s="101"/>
      <c r="AG22" s="102"/>
      <c r="AH22" s="100" t="s">
        <v>92</v>
      </c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2"/>
      <c r="BC22" s="79" t="s">
        <v>92</v>
      </c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1"/>
      <c r="BY22" s="79" t="s">
        <v>92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1"/>
      <c r="CO22" s="79" t="s">
        <v>92</v>
      </c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225"/>
    </row>
    <row r="23" spans="1:108" s="17" customFormat="1" ht="13.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112"/>
      <c r="AC23" s="58"/>
      <c r="AD23" s="58"/>
      <c r="AE23" s="58"/>
      <c r="AF23" s="58"/>
      <c r="AG23" s="113"/>
      <c r="AH23" s="114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113"/>
      <c r="BC23" s="127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128"/>
      <c r="BY23" s="127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128"/>
      <c r="CO23" s="127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226"/>
    </row>
    <row r="24" spans="1:108" s="17" customFormat="1" ht="13.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7"/>
      <c r="AB24" s="219"/>
      <c r="AC24" s="146"/>
      <c r="AD24" s="146"/>
      <c r="AE24" s="146"/>
      <c r="AF24" s="146"/>
      <c r="AG24" s="146"/>
      <c r="AH24" s="146" t="s">
        <v>92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22" t="s">
        <v>92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 t="s">
        <v>92</v>
      </c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 t="s">
        <v>92</v>
      </c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17" customFormat="1" ht="13.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219"/>
      <c r="AC25" s="146"/>
      <c r="AD25" s="146"/>
      <c r="AE25" s="146"/>
      <c r="AF25" s="146"/>
      <c r="AG25" s="146"/>
      <c r="AH25" s="146" t="s">
        <v>92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22" t="s">
        <v>92</v>
      </c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 t="s">
        <v>92</v>
      </c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 t="s">
        <v>92</v>
      </c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17" customFormat="1" ht="13.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7"/>
      <c r="AB26" s="219"/>
      <c r="AC26" s="146"/>
      <c r="AD26" s="146"/>
      <c r="AE26" s="146"/>
      <c r="AF26" s="146"/>
      <c r="AG26" s="146"/>
      <c r="AH26" s="146" t="s">
        <v>92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22" t="s">
        <v>92</v>
      </c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 t="s">
        <v>92</v>
      </c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 t="s">
        <v>92</v>
      </c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17" customFormat="1" ht="13.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7"/>
      <c r="AB27" s="219"/>
      <c r="AC27" s="146"/>
      <c r="AD27" s="146"/>
      <c r="AE27" s="146"/>
      <c r="AF27" s="146"/>
      <c r="AG27" s="146"/>
      <c r="AH27" s="146" t="s">
        <v>92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22" t="s">
        <v>92</v>
      </c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 t="s">
        <v>92</v>
      </c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 t="s">
        <v>92</v>
      </c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17" customFormat="1" ht="13.5" customHeight="1">
      <c r="A28" s="216" t="s">
        <v>20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7"/>
      <c r="AB28" s="219" t="s">
        <v>21</v>
      </c>
      <c r="AC28" s="146"/>
      <c r="AD28" s="146"/>
      <c r="AE28" s="146"/>
      <c r="AF28" s="146"/>
      <c r="AG28" s="146"/>
      <c r="AH28" s="146" t="s">
        <v>92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29">
        <f>BC29+BC31</f>
        <v>2700000</v>
      </c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2">
        <f>BY29+BY31</f>
        <v>786255.0899999999</v>
      </c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 t="s">
        <v>92</v>
      </c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17" customFormat="1" ht="23.25" customHeight="1">
      <c r="A29" s="174" t="s">
        <v>57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209"/>
      <c r="AB29" s="219" t="s">
        <v>22</v>
      </c>
      <c r="AC29" s="146"/>
      <c r="AD29" s="146"/>
      <c r="AE29" s="146"/>
      <c r="AF29" s="146"/>
      <c r="AG29" s="146"/>
      <c r="AH29" s="146" t="s">
        <v>92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22">
        <v>-12881400</v>
      </c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>
        <v>-16098138.14</v>
      </c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 t="s">
        <v>6</v>
      </c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17" customFormat="1" ht="13.5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7"/>
      <c r="AB30" s="219"/>
      <c r="AC30" s="146"/>
      <c r="AD30" s="146"/>
      <c r="AE30" s="146"/>
      <c r="AF30" s="146"/>
      <c r="AG30" s="146"/>
      <c r="AH30" s="146" t="s">
        <v>92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 t="s">
        <v>6</v>
      </c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17" customFormat="1" ht="23.25" customHeight="1">
      <c r="A31" s="211" t="s">
        <v>58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8"/>
      <c r="AB31" s="219" t="s">
        <v>23</v>
      </c>
      <c r="AC31" s="146"/>
      <c r="AD31" s="146"/>
      <c r="AE31" s="146"/>
      <c r="AF31" s="146"/>
      <c r="AG31" s="146"/>
      <c r="AH31" s="146" t="s">
        <v>92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22">
        <v>15581400</v>
      </c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>
        <v>16884393.23</v>
      </c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 t="s">
        <v>6</v>
      </c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ht="14.25" customHeight="1" thickBo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239"/>
      <c r="AC32" s="207"/>
      <c r="AD32" s="207"/>
      <c r="AE32" s="207"/>
      <c r="AF32" s="207"/>
      <c r="AG32" s="207"/>
      <c r="AH32" s="207" t="s">
        <v>92</v>
      </c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37" t="s">
        <v>92</v>
      </c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 t="s">
        <v>92</v>
      </c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 t="s">
        <v>6</v>
      </c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8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L34" s="73" t="s">
        <v>115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</row>
    <row r="35" spans="15:65" s="2" customFormat="1" ht="11.25">
      <c r="O35" s="215" t="s">
        <v>25</v>
      </c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L35" s="215" t="s">
        <v>26</v>
      </c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T38" s="73" t="s">
        <v>93</v>
      </c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215" t="s">
        <v>25</v>
      </c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T39" s="215" t="s">
        <v>26</v>
      </c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</row>
    <row r="41" spans="1:69" s="2" customFormat="1" ht="11.25">
      <c r="A41" s="2" t="s">
        <v>39</v>
      </c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P41" s="73" t="s">
        <v>133</v>
      </c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</row>
    <row r="42" spans="19:69" s="7" customFormat="1" ht="11.25" customHeight="1">
      <c r="S42" s="215" t="s">
        <v>25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"/>
      <c r="AN42" s="2"/>
      <c r="AP42" s="215" t="s">
        <v>26</v>
      </c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</row>
    <row r="43" s="2" customFormat="1" ht="11.25">
      <c r="AX43" s="13"/>
    </row>
    <row r="44" spans="1:35" s="2" customFormat="1" ht="11.25">
      <c r="A44" s="220" t="s">
        <v>27</v>
      </c>
      <c r="B44" s="220"/>
      <c r="C44" s="58" t="s">
        <v>238</v>
      </c>
      <c r="D44" s="58"/>
      <c r="E44" s="58"/>
      <c r="F44" s="58"/>
      <c r="G44" s="55" t="s">
        <v>27</v>
      </c>
      <c r="H44" s="55"/>
      <c r="I44" s="58" t="s">
        <v>239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5">
        <v>20</v>
      </c>
      <c r="AB44" s="55"/>
      <c r="AC44" s="55"/>
      <c r="AD44" s="55"/>
      <c r="AE44" s="56" t="s">
        <v>134</v>
      </c>
      <c r="AF44" s="56"/>
      <c r="AG44" s="56"/>
      <c r="AH44" s="56"/>
      <c r="AI44" s="2" t="s">
        <v>14</v>
      </c>
    </row>
    <row r="45" ht="3" customHeight="1"/>
  </sheetData>
  <sheetProtection/>
  <mergeCells count="184">
    <mergeCell ref="BY31:CN31"/>
    <mergeCell ref="BY26:CN26"/>
    <mergeCell ref="AB25:AG25"/>
    <mergeCell ref="CO31:DD31"/>
    <mergeCell ref="CO26:DD26"/>
    <mergeCell ref="CO28:DD28"/>
    <mergeCell ref="BY28:CN28"/>
    <mergeCell ref="BY27:CN27"/>
    <mergeCell ref="CO27:DD27"/>
    <mergeCell ref="AH27:BB27"/>
    <mergeCell ref="BY32:CN32"/>
    <mergeCell ref="CO32:DD32"/>
    <mergeCell ref="AB32:AG32"/>
    <mergeCell ref="AH32:BB32"/>
    <mergeCell ref="BC32:BX32"/>
    <mergeCell ref="A2:DD2"/>
    <mergeCell ref="AB26:AG26"/>
    <mergeCell ref="AH26:BB26"/>
    <mergeCell ref="BC26:BX26"/>
    <mergeCell ref="BY18:CN18"/>
    <mergeCell ref="AB18:AG18"/>
    <mergeCell ref="AB22:AG23"/>
    <mergeCell ref="AH22:BB23"/>
    <mergeCell ref="BC22:BX23"/>
    <mergeCell ref="AH25:BB25"/>
    <mergeCell ref="CO18:DD18"/>
    <mergeCell ref="BY25:CN25"/>
    <mergeCell ref="AH18:BB18"/>
    <mergeCell ref="BC18:BX18"/>
    <mergeCell ref="AH19:BB19"/>
    <mergeCell ref="BC19:BX19"/>
    <mergeCell ref="BY19:CN19"/>
    <mergeCell ref="CO25:DD25"/>
    <mergeCell ref="BY22:CN23"/>
    <mergeCell ref="CO19:DD19"/>
    <mergeCell ref="AB17:AG17"/>
    <mergeCell ref="AH17:BB17"/>
    <mergeCell ref="BC17:BX17"/>
    <mergeCell ref="BC25:BX25"/>
    <mergeCell ref="AB20:AG20"/>
    <mergeCell ref="AH20:BB20"/>
    <mergeCell ref="BC20:BX20"/>
    <mergeCell ref="AB24:AG24"/>
    <mergeCell ref="AH24:BB24"/>
    <mergeCell ref="BC24:BX24"/>
    <mergeCell ref="CO16:DD16"/>
    <mergeCell ref="BY17:CN17"/>
    <mergeCell ref="CO17:DD17"/>
    <mergeCell ref="BY16:CN16"/>
    <mergeCell ref="CO13:DD13"/>
    <mergeCell ref="BY14:CN14"/>
    <mergeCell ref="CO14:DD14"/>
    <mergeCell ref="CO15:DD15"/>
    <mergeCell ref="BC15:BX15"/>
    <mergeCell ref="AB16:AG16"/>
    <mergeCell ref="AH16:BB16"/>
    <mergeCell ref="BC16:BX16"/>
    <mergeCell ref="AB13:AG13"/>
    <mergeCell ref="AH13:BB13"/>
    <mergeCell ref="BC13:BX13"/>
    <mergeCell ref="BY15:CN15"/>
    <mergeCell ref="BY13:CN13"/>
    <mergeCell ref="AB14:AG14"/>
    <mergeCell ref="AH14:BB14"/>
    <mergeCell ref="BC14:BX14"/>
    <mergeCell ref="AB15:AG15"/>
    <mergeCell ref="AH15:BB15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BC11:BX11"/>
    <mergeCell ref="BY12:CN12"/>
    <mergeCell ref="CO8:DD9"/>
    <mergeCell ref="AB6:AG7"/>
    <mergeCell ref="AB3:AG3"/>
    <mergeCell ref="AB4:AG4"/>
    <mergeCell ref="AB5:AG5"/>
    <mergeCell ref="AH3:BB3"/>
    <mergeCell ref="AH4:BB4"/>
    <mergeCell ref="AH5:BB5"/>
    <mergeCell ref="BY3:CN3"/>
    <mergeCell ref="CO3:DD3"/>
    <mergeCell ref="BC8:BX9"/>
    <mergeCell ref="BY8:CN9"/>
    <mergeCell ref="AH6:BB7"/>
    <mergeCell ref="AH8:BB9"/>
    <mergeCell ref="A3:AA3"/>
    <mergeCell ref="A4:AA4"/>
    <mergeCell ref="A5:AA5"/>
    <mergeCell ref="A6:AA6"/>
    <mergeCell ref="BC4:BX4"/>
    <mergeCell ref="BY4:CN4"/>
    <mergeCell ref="CO4:DD4"/>
    <mergeCell ref="BC3:BX3"/>
    <mergeCell ref="A7:AA7"/>
    <mergeCell ref="CO10:DD10"/>
    <mergeCell ref="AB8:AG9"/>
    <mergeCell ref="AB10:AG10"/>
    <mergeCell ref="AH10:BB10"/>
    <mergeCell ref="BC10:BX10"/>
    <mergeCell ref="BY10:CN10"/>
    <mergeCell ref="A8:AA8"/>
    <mergeCell ref="A9:AA9"/>
    <mergeCell ref="A10:AA10"/>
    <mergeCell ref="CO5:DD5"/>
    <mergeCell ref="BC6:BX7"/>
    <mergeCell ref="BY6:CN7"/>
    <mergeCell ref="CO6:DD7"/>
    <mergeCell ref="BC5:BX5"/>
    <mergeCell ref="BY5:CN5"/>
    <mergeCell ref="A23:AA23"/>
    <mergeCell ref="BC21:BX21"/>
    <mergeCell ref="BY21:CN21"/>
    <mergeCell ref="A12:AA12"/>
    <mergeCell ref="A13:AA13"/>
    <mergeCell ref="A14:AA14"/>
    <mergeCell ref="A15:AA15"/>
    <mergeCell ref="A16:AA16"/>
    <mergeCell ref="A17:AA17"/>
    <mergeCell ref="A18:AA18"/>
    <mergeCell ref="BY20:CN20"/>
    <mergeCell ref="CO20:DD20"/>
    <mergeCell ref="AB19:AG19"/>
    <mergeCell ref="CO21:DD21"/>
    <mergeCell ref="BY24:CN24"/>
    <mergeCell ref="CO24:DD24"/>
    <mergeCell ref="AB21:AG21"/>
    <mergeCell ref="CO22:DD23"/>
    <mergeCell ref="AH21:BB21"/>
    <mergeCell ref="A11:AA11"/>
    <mergeCell ref="AB31:AG31"/>
    <mergeCell ref="AH31:BB31"/>
    <mergeCell ref="AB28:AG28"/>
    <mergeCell ref="AH28:BB28"/>
    <mergeCell ref="A19:AA19"/>
    <mergeCell ref="A20:AA20"/>
    <mergeCell ref="A21:AA21"/>
    <mergeCell ref="A22:AA22"/>
    <mergeCell ref="AB27:AG27"/>
    <mergeCell ref="A44:B44"/>
    <mergeCell ref="C44:F44"/>
    <mergeCell ref="G44:H44"/>
    <mergeCell ref="AA44:AD44"/>
    <mergeCell ref="X38:AQ38"/>
    <mergeCell ref="S42:AL42"/>
    <mergeCell ref="I44:Z44"/>
    <mergeCell ref="AE44:AH44"/>
    <mergeCell ref="AP42:BQ42"/>
    <mergeCell ref="AT38:BU38"/>
    <mergeCell ref="X39:AQ39"/>
    <mergeCell ref="AT39:BU39"/>
    <mergeCell ref="S41:AL41"/>
    <mergeCell ref="AP41:BQ41"/>
    <mergeCell ref="A24:AA24"/>
    <mergeCell ref="A25:AA25"/>
    <mergeCell ref="A26:AA26"/>
    <mergeCell ref="A27:AA27"/>
    <mergeCell ref="BC28:BX28"/>
    <mergeCell ref="BC27:BX27"/>
    <mergeCell ref="A28:AA28"/>
    <mergeCell ref="A29:AA29"/>
    <mergeCell ref="AB29:AG29"/>
    <mergeCell ref="AH29:BB29"/>
    <mergeCell ref="BC29:BX29"/>
    <mergeCell ref="A30:AA30"/>
    <mergeCell ref="A31:AA31"/>
    <mergeCell ref="CO29:DD29"/>
    <mergeCell ref="AB30:AG30"/>
    <mergeCell ref="AH30:BB30"/>
    <mergeCell ref="BC30:BX30"/>
    <mergeCell ref="BY30:CN30"/>
    <mergeCell ref="CO30:DD30"/>
    <mergeCell ref="BY29:CN29"/>
    <mergeCell ref="BC31:BX31"/>
    <mergeCell ref="A32:AA32"/>
    <mergeCell ref="O34:AH34"/>
    <mergeCell ref="O35:AH35"/>
    <mergeCell ref="AL34:BM34"/>
    <mergeCell ref="AL35:B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2016-03-16T06:20:31Z</cp:lastPrinted>
  <dcterms:created xsi:type="dcterms:W3CDTF">2007-09-21T13:36:41Z</dcterms:created>
  <dcterms:modified xsi:type="dcterms:W3CDTF">2016-03-16T06:25:48Z</dcterms:modified>
  <cp:category/>
  <cp:version/>
  <cp:contentType/>
  <cp:contentStatus/>
</cp:coreProperties>
</file>